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drawings/drawing13.xml" ContentType="application/vnd.openxmlformats-officedocument.drawing+xml"/>
  <Override PartName="/xl/charts/chart22.xml" ContentType="application/vnd.openxmlformats-officedocument.drawingml.chart+xml"/>
  <Override PartName="/xl/drawings/drawing14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5.xml" ContentType="application/vnd.openxmlformats-officedocument.drawing+xml"/>
  <Override PartName="/xl/charts/chart26.xml" ContentType="application/vnd.openxmlformats-officedocument.drawingml.chart+xml"/>
  <Override PartName="/xl/drawings/drawing16.xml" ContentType="application/vnd.openxmlformats-officedocument.drawing+xml"/>
  <Override PartName="/xl/charts/chart27.xml" ContentType="application/vnd.openxmlformats-officedocument.drawingml.chart+xml"/>
  <Override PartName="/xl/drawings/drawing17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45" windowWidth="16755" windowHeight="7440" firstSheet="5" activeTab="12"/>
  </bookViews>
  <sheets>
    <sheet name="student Type" sheetId="1" r:id="rId1"/>
    <sheet name="major" sheetId="2" r:id="rId2"/>
    <sheet name="stateOrigin" sheetId="3" r:id="rId3"/>
    <sheet name="AfullTime" sheetId="35" r:id="rId4"/>
    <sheet name="credits by Campus &amp; student Typ" sheetId="4" r:id="rId5"/>
    <sheet name="fullTime" sheetId="5" r:id="rId6"/>
    <sheet name="Age" sheetId="6" r:id="rId7"/>
    <sheet name="retention" sheetId="7" r:id="rId8"/>
    <sheet name="newStudents" sheetId="8" r:id="rId9"/>
    <sheet name="developmental coures" sheetId="9" r:id="rId10"/>
    <sheet name="stateOriginGender" sheetId="10" r:id="rId11"/>
    <sheet name="section" sheetId="11" r:id="rId12"/>
    <sheet name="sectionVoc" sheetId="12" r:id="rId13"/>
    <sheet name="sectionInstructor" sheetId="13" r:id="rId14"/>
    <sheet name="Sheet9" sheetId="36" r:id="rId15"/>
    <sheet name="sectionsSubj" sheetId="14" r:id="rId16"/>
    <sheet name="gradeDist" sheetId="15" r:id="rId17"/>
    <sheet name="gradesType" sheetId="16" r:id="rId18"/>
    <sheet name="gradesMajor" sheetId="17" r:id="rId19"/>
    <sheet name="standing" sheetId="18" r:id="rId20"/>
    <sheet name="comRate" sheetId="23" r:id="rId21"/>
    <sheet name="comRdeseg" sheetId="24" r:id="rId22"/>
    <sheet name="comRSummary" sheetId="25" r:id="rId23"/>
    <sheet name="ACE" sheetId="26" r:id="rId24"/>
    <sheet name="Sheet1" sheetId="27" r:id="rId25"/>
    <sheet name="Sheet2" sheetId="28" r:id="rId26"/>
    <sheet name="budget assumptions" sheetId="29" r:id="rId27"/>
    <sheet name="graduates" sheetId="30" r:id="rId28"/>
    <sheet name="graduatesMajor" sheetId="31" r:id="rId29"/>
    <sheet name="graduatesStateOrigin" sheetId="32" r:id="rId30"/>
    <sheet name="graduatesCampus" sheetId="33" r:id="rId31"/>
    <sheet name="Sheet7" sheetId="34" r:id="rId32"/>
  </sheets>
  <calcPr calcId="145621"/>
</workbook>
</file>

<file path=xl/calcChain.xml><?xml version="1.0" encoding="utf-8"?>
<calcChain xmlns="http://schemas.openxmlformats.org/spreadsheetml/2006/main">
  <c r="C6" i="36" l="1"/>
  <c r="C49" i="1"/>
  <c r="D49" i="1"/>
  <c r="E49" i="1"/>
  <c r="F49" i="1"/>
  <c r="G49" i="1"/>
  <c r="B49" i="1"/>
  <c r="L21" i="33"/>
  <c r="M21" i="33"/>
  <c r="N21" i="33"/>
  <c r="N22" i="33" s="1"/>
  <c r="O21" i="33"/>
  <c r="O22" i="33" s="1"/>
  <c r="P21" i="33"/>
  <c r="Q21" i="33"/>
  <c r="Q22" i="33" s="1"/>
  <c r="C24" i="33"/>
  <c r="D24" i="33"/>
  <c r="E24" i="33"/>
  <c r="E25" i="33" s="1"/>
  <c r="F24" i="33"/>
  <c r="G24" i="33"/>
  <c r="H24" i="33"/>
  <c r="H25" i="33" s="1"/>
  <c r="C21" i="32"/>
  <c r="D21" i="32"/>
  <c r="E21" i="32"/>
  <c r="F21" i="32"/>
  <c r="G21" i="32"/>
  <c r="H21" i="32"/>
  <c r="H22" i="32" s="1"/>
  <c r="C21" i="31"/>
  <c r="D21" i="31"/>
  <c r="E21" i="31"/>
  <c r="E22" i="31" s="1"/>
  <c r="G343" i="11"/>
  <c r="F343" i="11"/>
  <c r="H343" i="11" s="1"/>
  <c r="C29" i="29"/>
  <c r="B29" i="29"/>
  <c r="C28" i="29"/>
  <c r="B28" i="29"/>
  <c r="C27" i="29"/>
  <c r="B27" i="29"/>
  <c r="C26" i="29"/>
  <c r="B26" i="29"/>
  <c r="C25" i="29"/>
  <c r="B25" i="29"/>
  <c r="C23" i="29"/>
  <c r="B23" i="29"/>
  <c r="D22" i="29"/>
  <c r="D21" i="29"/>
  <c r="D20" i="29"/>
  <c r="D19" i="29"/>
  <c r="D18" i="29"/>
  <c r="C15" i="29"/>
  <c r="B15" i="29"/>
  <c r="C14" i="29"/>
  <c r="B14" i="29"/>
  <c r="C13" i="29"/>
  <c r="B13" i="29"/>
  <c r="C12" i="29"/>
  <c r="B12" i="29"/>
  <c r="C11" i="29"/>
  <c r="B11" i="29"/>
  <c r="C9" i="29"/>
  <c r="B9" i="29"/>
  <c r="D8" i="29"/>
  <c r="D7" i="29"/>
  <c r="D6" i="29"/>
  <c r="D5" i="29"/>
  <c r="D4" i="29"/>
  <c r="G25" i="33" l="1"/>
  <c r="M22" i="33"/>
  <c r="P22" i="33"/>
  <c r="L22" i="33"/>
  <c r="C25" i="33"/>
  <c r="D25" i="33"/>
  <c r="F25" i="33"/>
  <c r="C22" i="31"/>
  <c r="D22" i="31"/>
  <c r="D22" i="32"/>
  <c r="E22" i="32"/>
  <c r="F22" i="32"/>
  <c r="G22" i="32"/>
  <c r="C22" i="32"/>
  <c r="D12" i="29"/>
  <c r="D13" i="29"/>
  <c r="D23" i="29"/>
  <c r="D11" i="29"/>
  <c r="D14" i="29"/>
  <c r="D15" i="29"/>
  <c r="D25" i="29"/>
  <c r="D26" i="29"/>
  <c r="D27" i="29"/>
  <c r="D28" i="29"/>
  <c r="D29" i="29"/>
  <c r="B30" i="29"/>
  <c r="C30" i="29"/>
  <c r="B16" i="29"/>
  <c r="D9" i="29"/>
  <c r="C16" i="29"/>
  <c r="D16" i="29" l="1"/>
  <c r="D30" i="29"/>
  <c r="O5" i="4"/>
  <c r="N5" i="4"/>
  <c r="M5" i="4"/>
  <c r="L5" i="4"/>
  <c r="K5" i="4"/>
  <c r="J5" i="4"/>
  <c r="E7" i="28"/>
  <c r="E6" i="28"/>
  <c r="E5" i="28"/>
  <c r="E4" i="28"/>
  <c r="E3" i="28"/>
  <c r="E2" i="28"/>
  <c r="E8" i="28" s="1"/>
  <c r="B234" i="28"/>
  <c r="D41" i="10"/>
  <c r="E41" i="10"/>
  <c r="B41" i="10"/>
  <c r="B40" i="10"/>
  <c r="C37" i="10"/>
  <c r="C40" i="10" s="1"/>
  <c r="D37" i="10"/>
  <c r="D40" i="10" s="1"/>
  <c r="E37" i="10"/>
  <c r="E40" i="10" s="1"/>
  <c r="F37" i="10"/>
  <c r="F40" i="10" s="1"/>
  <c r="G37" i="10"/>
  <c r="G40" i="10" s="1"/>
  <c r="B37" i="10"/>
  <c r="G38" i="14"/>
  <c r="D38" i="14"/>
  <c r="F38" i="14" s="1"/>
  <c r="E38" i="14"/>
  <c r="C38" i="14"/>
  <c r="C17" i="10"/>
  <c r="D17" i="10"/>
  <c r="C18" i="10"/>
  <c r="B27" i="10" s="1"/>
  <c r="D18" i="10"/>
  <c r="C27" i="10" s="1"/>
  <c r="C19" i="10"/>
  <c r="D19" i="10"/>
  <c r="C20" i="10"/>
  <c r="D20" i="10"/>
  <c r="C21" i="10"/>
  <c r="D21" i="10"/>
  <c r="B21" i="10"/>
  <c r="B20" i="10"/>
  <c r="C29" i="10" s="1"/>
  <c r="B19" i="10"/>
  <c r="B18" i="10"/>
  <c r="B17" i="10"/>
  <c r="N3" i="26"/>
  <c r="J3" i="26"/>
  <c r="K3" i="26"/>
  <c r="L3" i="26"/>
  <c r="M3" i="26"/>
  <c r="N4" i="26"/>
  <c r="J4" i="26"/>
  <c r="K4" i="26"/>
  <c r="L4" i="26"/>
  <c r="M4" i="26"/>
  <c r="N5" i="26"/>
  <c r="J5" i="26"/>
  <c r="K5" i="26"/>
  <c r="L5" i="26"/>
  <c r="M5" i="26"/>
  <c r="N6" i="26"/>
  <c r="J6" i="26"/>
  <c r="K6" i="26"/>
  <c r="L6" i="26"/>
  <c r="M6" i="26"/>
  <c r="N7" i="26"/>
  <c r="J7" i="26"/>
  <c r="K7" i="26"/>
  <c r="L7" i="26"/>
  <c r="M7" i="26"/>
  <c r="N8" i="26"/>
  <c r="J8" i="26"/>
  <c r="K8" i="26"/>
  <c r="L8" i="26"/>
  <c r="M8" i="26"/>
  <c r="N9" i="26"/>
  <c r="J9" i="26"/>
  <c r="K9" i="26"/>
  <c r="L9" i="26"/>
  <c r="M9" i="26"/>
  <c r="J2" i="26"/>
  <c r="K2" i="26"/>
  <c r="L2" i="26"/>
  <c r="M2" i="26"/>
  <c r="N2" i="26"/>
  <c r="D22" i="26"/>
  <c r="J10" i="26" s="1"/>
  <c r="E22" i="26"/>
  <c r="F22" i="26"/>
  <c r="G22" i="26"/>
  <c r="C22" i="26"/>
  <c r="D10" i="26"/>
  <c r="E10" i="26"/>
  <c r="F10" i="26"/>
  <c r="G10" i="26"/>
  <c r="C10" i="26"/>
  <c r="T163" i="24"/>
  <c r="V163" i="24" s="1"/>
  <c r="U163" i="24"/>
  <c r="W163" i="24" s="1"/>
  <c r="S163" i="24"/>
  <c r="W162" i="24"/>
  <c r="V162" i="24"/>
  <c r="W161" i="24"/>
  <c r="V161" i="24"/>
  <c r="W160" i="24"/>
  <c r="V160" i="24"/>
  <c r="W159" i="24"/>
  <c r="V159" i="24"/>
  <c r="W158" i="24"/>
  <c r="V158" i="24"/>
  <c r="W157" i="24"/>
  <c r="V157" i="24"/>
  <c r="W156" i="24"/>
  <c r="V156" i="24"/>
  <c r="W155" i="24"/>
  <c r="V155" i="24"/>
  <c r="W154" i="24"/>
  <c r="V154" i="24"/>
  <c r="W153" i="24"/>
  <c r="V153" i="24"/>
  <c r="W152" i="24"/>
  <c r="V152" i="24"/>
  <c r="W151" i="24"/>
  <c r="V151" i="24"/>
  <c r="W150" i="24"/>
  <c r="V150" i="24"/>
  <c r="W149" i="24"/>
  <c r="V149" i="24"/>
  <c r="W148" i="24"/>
  <c r="V148" i="24"/>
  <c r="W147" i="24"/>
  <c r="V147" i="24"/>
  <c r="W146" i="24"/>
  <c r="V146" i="24"/>
  <c r="W145" i="24"/>
  <c r="V145" i="24"/>
  <c r="W144" i="24"/>
  <c r="V144" i="24"/>
  <c r="W143" i="24"/>
  <c r="V143" i="24"/>
  <c r="W142" i="24"/>
  <c r="V142" i="24"/>
  <c r="W141" i="24"/>
  <c r="V141" i="24"/>
  <c r="W140" i="24"/>
  <c r="V140" i="24"/>
  <c r="W139" i="24"/>
  <c r="V139" i="24"/>
  <c r="W138" i="24"/>
  <c r="V138" i="24"/>
  <c r="W137" i="24"/>
  <c r="V137" i="24"/>
  <c r="W136" i="24"/>
  <c r="V136" i="24"/>
  <c r="W135" i="24"/>
  <c r="V135" i="24"/>
  <c r="W134" i="24"/>
  <c r="V134" i="24"/>
  <c r="W133" i="24"/>
  <c r="V133" i="24"/>
  <c r="W132" i="24"/>
  <c r="V132" i="24"/>
  <c r="W131" i="24"/>
  <c r="V131" i="24"/>
  <c r="W130" i="24"/>
  <c r="V130" i="24"/>
  <c r="W129" i="24"/>
  <c r="V129" i="24"/>
  <c r="W128" i="24"/>
  <c r="V128" i="24"/>
  <c r="W127" i="24"/>
  <c r="V127" i="24"/>
  <c r="W126" i="24"/>
  <c r="V126" i="24"/>
  <c r="W125" i="24"/>
  <c r="V125" i="24"/>
  <c r="W124" i="24"/>
  <c r="V124" i="24"/>
  <c r="W123" i="24"/>
  <c r="V123" i="24"/>
  <c r="W122" i="24"/>
  <c r="V122" i="24"/>
  <c r="W121" i="24"/>
  <c r="V121" i="24"/>
  <c r="W120" i="24"/>
  <c r="V120" i="24"/>
  <c r="W119" i="24"/>
  <c r="V119" i="24"/>
  <c r="W118" i="24"/>
  <c r="V118" i="24"/>
  <c r="W117" i="24"/>
  <c r="V117" i="24"/>
  <c r="W116" i="24"/>
  <c r="V116" i="24"/>
  <c r="W115" i="24"/>
  <c r="V115" i="24"/>
  <c r="W114" i="24"/>
  <c r="V114" i="24"/>
  <c r="W113" i="24"/>
  <c r="V113" i="24"/>
  <c r="W112" i="24"/>
  <c r="V112" i="24"/>
  <c r="W111" i="24"/>
  <c r="V111" i="24"/>
  <c r="W110" i="24"/>
  <c r="V110" i="24"/>
  <c r="W109" i="24"/>
  <c r="V109" i="24"/>
  <c r="W108" i="24"/>
  <c r="V108" i="24"/>
  <c r="W107" i="24"/>
  <c r="V107" i="24"/>
  <c r="W106" i="24"/>
  <c r="V106" i="24"/>
  <c r="W105" i="24"/>
  <c r="V105" i="24"/>
  <c r="W104" i="24"/>
  <c r="V104" i="24"/>
  <c r="W103" i="24"/>
  <c r="V103" i="24"/>
  <c r="W102" i="24"/>
  <c r="V102" i="24"/>
  <c r="W101" i="24"/>
  <c r="V101" i="24"/>
  <c r="W100" i="24"/>
  <c r="V100" i="24"/>
  <c r="W99" i="24"/>
  <c r="V99" i="24"/>
  <c r="W98" i="24"/>
  <c r="V98" i="24"/>
  <c r="W97" i="24"/>
  <c r="V97" i="24"/>
  <c r="W96" i="24"/>
  <c r="V96" i="24"/>
  <c r="W95" i="24"/>
  <c r="V95" i="24"/>
  <c r="W94" i="24"/>
  <c r="V94" i="24"/>
  <c r="W93" i="24"/>
  <c r="V93" i="24"/>
  <c r="W92" i="24"/>
  <c r="V92" i="24"/>
  <c r="W91" i="24"/>
  <c r="V91" i="24"/>
  <c r="W90" i="24"/>
  <c r="V90" i="24"/>
  <c r="W89" i="24"/>
  <c r="V89" i="24"/>
  <c r="W88" i="24"/>
  <c r="V88" i="24"/>
  <c r="W87" i="24"/>
  <c r="V87" i="24"/>
  <c r="W86" i="24"/>
  <c r="V86" i="24"/>
  <c r="W85" i="24"/>
  <c r="V85" i="24"/>
  <c r="W84" i="24"/>
  <c r="V84" i="24"/>
  <c r="W83" i="24"/>
  <c r="V83" i="24"/>
  <c r="W82" i="24"/>
  <c r="V82" i="24"/>
  <c r="W81" i="24"/>
  <c r="V81" i="24"/>
  <c r="W80" i="24"/>
  <c r="V80" i="24"/>
  <c r="W79" i="24"/>
  <c r="V79" i="24"/>
  <c r="W78" i="24"/>
  <c r="V78" i="24"/>
  <c r="W77" i="24"/>
  <c r="V77" i="24"/>
  <c r="W76" i="24"/>
  <c r="V76" i="24"/>
  <c r="W75" i="24"/>
  <c r="V75" i="24"/>
  <c r="W74" i="24"/>
  <c r="V74" i="24"/>
  <c r="W73" i="24"/>
  <c r="V73" i="24"/>
  <c r="W72" i="24"/>
  <c r="V72" i="24"/>
  <c r="W71" i="24"/>
  <c r="V71" i="24"/>
  <c r="W70" i="24"/>
  <c r="V70" i="24"/>
  <c r="W69" i="24"/>
  <c r="V69" i="24"/>
  <c r="W68" i="24"/>
  <c r="V68" i="24"/>
  <c r="W67" i="24"/>
  <c r="V67" i="24"/>
  <c r="W66" i="24"/>
  <c r="V66" i="24"/>
  <c r="W65" i="24"/>
  <c r="V65" i="24"/>
  <c r="W64" i="24"/>
  <c r="V64" i="24"/>
  <c r="W63" i="24"/>
  <c r="V63" i="24"/>
  <c r="W62" i="24"/>
  <c r="V62" i="24"/>
  <c r="W61" i="24"/>
  <c r="V61" i="24"/>
  <c r="W60" i="24"/>
  <c r="V60" i="24"/>
  <c r="W59" i="24"/>
  <c r="V59" i="24"/>
  <c r="W58" i="24"/>
  <c r="V58" i="24"/>
  <c r="W57" i="24"/>
  <c r="V57" i="24"/>
  <c r="W56" i="24"/>
  <c r="V56" i="24"/>
  <c r="W55" i="24"/>
  <c r="V55" i="24"/>
  <c r="W54" i="24"/>
  <c r="V54" i="24"/>
  <c r="W53" i="24"/>
  <c r="V53" i="24"/>
  <c r="W52" i="24"/>
  <c r="V52" i="24"/>
  <c r="W51" i="24"/>
  <c r="V51" i="24"/>
  <c r="W50" i="24"/>
  <c r="V50" i="24"/>
  <c r="W49" i="24"/>
  <c r="V49" i="24"/>
  <c r="W48" i="24"/>
  <c r="V48" i="24"/>
  <c r="W47" i="24"/>
  <c r="V47" i="24"/>
  <c r="W46" i="24"/>
  <c r="V46" i="24"/>
  <c r="W45" i="24"/>
  <c r="V45" i="24"/>
  <c r="W44" i="24"/>
  <c r="V44" i="24"/>
  <c r="W43" i="24"/>
  <c r="V43" i="24"/>
  <c r="W42" i="24"/>
  <c r="V42" i="24"/>
  <c r="W41" i="24"/>
  <c r="V41" i="24"/>
  <c r="W40" i="24"/>
  <c r="V40" i="24"/>
  <c r="W39" i="24"/>
  <c r="V39" i="24"/>
  <c r="W38" i="24"/>
  <c r="V38" i="24"/>
  <c r="W37" i="24"/>
  <c r="V37" i="24"/>
  <c r="W36" i="24"/>
  <c r="V36" i="24"/>
  <c r="W35" i="24"/>
  <c r="V35" i="24"/>
  <c r="W34" i="24"/>
  <c r="V34" i="24"/>
  <c r="W33" i="24"/>
  <c r="V33" i="24"/>
  <c r="W32" i="24"/>
  <c r="V32" i="24"/>
  <c r="W31" i="24"/>
  <c r="V31" i="24"/>
  <c r="W30" i="24"/>
  <c r="V30" i="24"/>
  <c r="W29" i="24"/>
  <c r="V29" i="24"/>
  <c r="W28" i="24"/>
  <c r="V28" i="24"/>
  <c r="W27" i="24"/>
  <c r="V27" i="24"/>
  <c r="W26" i="24"/>
  <c r="V26" i="24"/>
  <c r="W25" i="24"/>
  <c r="V25" i="24"/>
  <c r="W24" i="24"/>
  <c r="V24" i="24"/>
  <c r="W23" i="24"/>
  <c r="V23" i="24"/>
  <c r="W22" i="24"/>
  <c r="V22" i="24"/>
  <c r="W21" i="24"/>
  <c r="V21" i="24"/>
  <c r="W20" i="24"/>
  <c r="V20" i="24"/>
  <c r="W19" i="24"/>
  <c r="V19" i="24"/>
  <c r="W18" i="24"/>
  <c r="V18" i="24"/>
  <c r="W17" i="24"/>
  <c r="V17" i="24"/>
  <c r="W16" i="24"/>
  <c r="V16" i="24"/>
  <c r="W15" i="24"/>
  <c r="V15" i="24"/>
  <c r="W14" i="24"/>
  <c r="V14" i="24"/>
  <c r="W13" i="24"/>
  <c r="V13" i="24"/>
  <c r="W12" i="24"/>
  <c r="V12" i="24"/>
  <c r="W11" i="24"/>
  <c r="V11" i="24"/>
  <c r="W10" i="24"/>
  <c r="V10" i="24"/>
  <c r="W9" i="24"/>
  <c r="V9" i="24"/>
  <c r="W8" i="24"/>
  <c r="V8" i="24"/>
  <c r="W7" i="24"/>
  <c r="V7" i="24"/>
  <c r="W6" i="24"/>
  <c r="V6" i="24"/>
  <c r="W5" i="24"/>
  <c r="V5" i="24"/>
  <c r="W4" i="24"/>
  <c r="V4" i="24"/>
  <c r="W3" i="24"/>
  <c r="V3" i="24"/>
  <c r="W2" i="24"/>
  <c r="V2" i="24"/>
  <c r="W1" i="24"/>
  <c r="V1" i="24"/>
  <c r="O40" i="24"/>
  <c r="L40" i="24"/>
  <c r="N40" i="24" s="1"/>
  <c r="M40" i="24"/>
  <c r="K40" i="24"/>
  <c r="O39" i="24"/>
  <c r="N39" i="24"/>
  <c r="O38" i="24"/>
  <c r="N38" i="24"/>
  <c r="O37" i="24"/>
  <c r="N37" i="24"/>
  <c r="O36" i="24"/>
  <c r="N36" i="24"/>
  <c r="O35" i="24"/>
  <c r="N35" i="24"/>
  <c r="O34" i="24"/>
  <c r="N34" i="24"/>
  <c r="O33" i="24"/>
  <c r="N33" i="24"/>
  <c r="O32" i="24"/>
  <c r="N32" i="24"/>
  <c r="O31" i="24"/>
  <c r="N31" i="24"/>
  <c r="O30" i="24"/>
  <c r="N30" i="24"/>
  <c r="O29" i="24"/>
  <c r="N29" i="24"/>
  <c r="O28" i="24"/>
  <c r="N28" i="24"/>
  <c r="O27" i="24"/>
  <c r="N27" i="24"/>
  <c r="O26" i="24"/>
  <c r="N26" i="24"/>
  <c r="O25" i="24"/>
  <c r="N25" i="24"/>
  <c r="O24" i="24"/>
  <c r="N24" i="24"/>
  <c r="O23" i="24"/>
  <c r="N23" i="24"/>
  <c r="O22" i="24"/>
  <c r="N22" i="24"/>
  <c r="O21" i="24"/>
  <c r="N21" i="24"/>
  <c r="O20" i="24"/>
  <c r="N20" i="24"/>
  <c r="O19" i="24"/>
  <c r="N19" i="24"/>
  <c r="O18" i="24"/>
  <c r="N18" i="24"/>
  <c r="O17" i="24"/>
  <c r="N17" i="24"/>
  <c r="O16" i="24"/>
  <c r="N16" i="24"/>
  <c r="O15" i="24"/>
  <c r="N15" i="24"/>
  <c r="O14" i="24"/>
  <c r="N14" i="24"/>
  <c r="O13" i="24"/>
  <c r="N13" i="24"/>
  <c r="O12" i="24"/>
  <c r="N12" i="24"/>
  <c r="O11" i="24"/>
  <c r="N11" i="24"/>
  <c r="O10" i="24"/>
  <c r="N10" i="24"/>
  <c r="O9" i="24"/>
  <c r="N9" i="24"/>
  <c r="O8" i="24"/>
  <c r="N8" i="24"/>
  <c r="O7" i="24"/>
  <c r="N7" i="24"/>
  <c r="O6" i="24"/>
  <c r="N6" i="24"/>
  <c r="O5" i="24"/>
  <c r="N5" i="24"/>
  <c r="O4" i="24"/>
  <c r="N4" i="24"/>
  <c r="O3" i="24"/>
  <c r="N3" i="24"/>
  <c r="O2" i="24"/>
  <c r="N2" i="24"/>
  <c r="E202" i="24"/>
  <c r="D202" i="24"/>
  <c r="C202" i="24"/>
  <c r="G114" i="24"/>
  <c r="F114" i="24"/>
  <c r="G62" i="24"/>
  <c r="F62" i="24"/>
  <c r="G141" i="24"/>
  <c r="F141" i="24"/>
  <c r="G119" i="24"/>
  <c r="F119" i="24"/>
  <c r="G123" i="24"/>
  <c r="F123" i="24"/>
  <c r="G69" i="24"/>
  <c r="F69" i="24"/>
  <c r="G4" i="24"/>
  <c r="F4" i="24"/>
  <c r="G2" i="24"/>
  <c r="F2" i="24"/>
  <c r="G113" i="24"/>
  <c r="F113" i="24"/>
  <c r="G68" i="24"/>
  <c r="F68" i="24"/>
  <c r="G201" i="24"/>
  <c r="F201" i="24"/>
  <c r="G200" i="24"/>
  <c r="F200" i="24"/>
  <c r="G196" i="24"/>
  <c r="F196" i="24"/>
  <c r="G184" i="24"/>
  <c r="F184" i="24"/>
  <c r="G152" i="24"/>
  <c r="F152" i="24"/>
  <c r="G140" i="24"/>
  <c r="F140" i="24"/>
  <c r="G137" i="24"/>
  <c r="F137" i="24"/>
  <c r="G179" i="24"/>
  <c r="F179" i="24"/>
  <c r="G45" i="24"/>
  <c r="F45" i="24"/>
  <c r="G116" i="24"/>
  <c r="F116" i="24"/>
  <c r="G133" i="24"/>
  <c r="F133" i="24"/>
  <c r="G103" i="24"/>
  <c r="F103" i="24"/>
  <c r="G126" i="24"/>
  <c r="F126" i="24"/>
  <c r="G91" i="24"/>
  <c r="F91" i="24"/>
  <c r="G84" i="24"/>
  <c r="F84" i="24"/>
  <c r="G183" i="24"/>
  <c r="F183" i="24"/>
  <c r="G149" i="24"/>
  <c r="F149" i="24"/>
  <c r="G185" i="24"/>
  <c r="F185" i="24"/>
  <c r="G178" i="24"/>
  <c r="F178" i="24"/>
  <c r="G166" i="24"/>
  <c r="F166" i="24"/>
  <c r="G57" i="24"/>
  <c r="F57" i="24"/>
  <c r="G83" i="24"/>
  <c r="F83" i="24"/>
  <c r="G78" i="24"/>
  <c r="F78" i="24"/>
  <c r="G170" i="24"/>
  <c r="F170" i="24"/>
  <c r="G56" i="24"/>
  <c r="F56" i="24"/>
  <c r="G163" i="24"/>
  <c r="F163" i="24"/>
  <c r="G109" i="24"/>
  <c r="F109" i="24"/>
  <c r="G70" i="24"/>
  <c r="F70" i="24"/>
  <c r="G198" i="24"/>
  <c r="F198" i="24"/>
  <c r="G65" i="24"/>
  <c r="F65" i="24"/>
  <c r="G82" i="24"/>
  <c r="F82" i="24"/>
  <c r="G169" i="24"/>
  <c r="F169" i="24"/>
  <c r="G64" i="24"/>
  <c r="F64" i="24"/>
  <c r="G58" i="24"/>
  <c r="F58" i="24"/>
  <c r="G122" i="24"/>
  <c r="F122" i="24"/>
  <c r="G61" i="24"/>
  <c r="F61" i="24"/>
  <c r="G171" i="24"/>
  <c r="F171" i="24"/>
  <c r="G153" i="24"/>
  <c r="F153" i="24"/>
  <c r="G192" i="24"/>
  <c r="F192" i="24"/>
  <c r="G182" i="24"/>
  <c r="F182" i="24"/>
  <c r="G74" i="24"/>
  <c r="F74" i="24"/>
  <c r="G139" i="24"/>
  <c r="F139" i="24"/>
  <c r="G176" i="24"/>
  <c r="F176" i="24"/>
  <c r="G81" i="24"/>
  <c r="F81" i="24"/>
  <c r="G174" i="24"/>
  <c r="F174" i="24"/>
  <c r="G31" i="24"/>
  <c r="F31" i="24"/>
  <c r="G87" i="24"/>
  <c r="F87" i="24"/>
  <c r="G102" i="24"/>
  <c r="F102" i="24"/>
  <c r="G90" i="24"/>
  <c r="F90" i="24"/>
  <c r="G76" i="24"/>
  <c r="F76" i="24"/>
  <c r="G158" i="24"/>
  <c r="F158" i="24"/>
  <c r="G110" i="24"/>
  <c r="F110" i="24"/>
  <c r="G73" i="24"/>
  <c r="F73" i="24"/>
  <c r="G180" i="24"/>
  <c r="F180" i="24"/>
  <c r="G195" i="24"/>
  <c r="F195" i="24"/>
  <c r="G44" i="24"/>
  <c r="F44" i="24"/>
  <c r="G55" i="24"/>
  <c r="F55" i="24"/>
  <c r="G60" i="24"/>
  <c r="F60" i="24"/>
  <c r="G165" i="24"/>
  <c r="F165" i="24"/>
  <c r="G43" i="24"/>
  <c r="F43" i="24"/>
  <c r="G117" i="24"/>
  <c r="F117" i="24"/>
  <c r="G157" i="24"/>
  <c r="F157" i="24"/>
  <c r="G101" i="24"/>
  <c r="F101" i="24"/>
  <c r="G59" i="24"/>
  <c r="F59" i="24"/>
  <c r="G46" i="24"/>
  <c r="F46" i="24"/>
  <c r="G115" i="24"/>
  <c r="F115" i="24"/>
  <c r="G100" i="24"/>
  <c r="F100" i="24"/>
  <c r="G190" i="24"/>
  <c r="F190" i="24"/>
  <c r="G3" i="24"/>
  <c r="F3" i="24"/>
  <c r="G127" i="24"/>
  <c r="F127" i="24"/>
  <c r="G11" i="24"/>
  <c r="F11" i="24"/>
  <c r="G18" i="24"/>
  <c r="F18" i="24"/>
  <c r="G148" i="24"/>
  <c r="F148" i="24"/>
  <c r="G42" i="24"/>
  <c r="F42" i="24"/>
  <c r="G143" i="24"/>
  <c r="F143" i="24"/>
  <c r="G136" i="24"/>
  <c r="F136" i="24"/>
  <c r="G29" i="24"/>
  <c r="F29" i="24"/>
  <c r="G63" i="24"/>
  <c r="F63" i="24"/>
  <c r="G105" i="24"/>
  <c r="F105" i="24"/>
  <c r="G150" i="24"/>
  <c r="F150" i="24"/>
  <c r="G72" i="24"/>
  <c r="F72" i="24"/>
  <c r="G186" i="24"/>
  <c r="F186" i="24"/>
  <c r="G159" i="24"/>
  <c r="F159" i="24"/>
  <c r="G173" i="24"/>
  <c r="F173" i="24"/>
  <c r="G120" i="24"/>
  <c r="F120" i="24"/>
  <c r="G92" i="24"/>
  <c r="F92" i="24"/>
  <c r="G77" i="24"/>
  <c r="F77" i="24"/>
  <c r="G156" i="24"/>
  <c r="F156" i="24"/>
  <c r="G138" i="24"/>
  <c r="F138" i="24"/>
  <c r="G194" i="24"/>
  <c r="F194" i="24"/>
  <c r="G97" i="24"/>
  <c r="F97" i="24"/>
  <c r="G162" i="24"/>
  <c r="F162" i="24"/>
  <c r="G199" i="24"/>
  <c r="F199" i="24"/>
  <c r="G67" i="24"/>
  <c r="F67" i="24"/>
  <c r="G142" i="24"/>
  <c r="F142" i="24"/>
  <c r="G8" i="24"/>
  <c r="F8" i="24"/>
  <c r="G130" i="24"/>
  <c r="F130" i="24"/>
  <c r="G134" i="24"/>
  <c r="F134" i="24"/>
  <c r="G41" i="24"/>
  <c r="F41" i="24"/>
  <c r="G155" i="24"/>
  <c r="F155" i="24"/>
  <c r="G112" i="24"/>
  <c r="F112" i="24"/>
  <c r="G161" i="24"/>
  <c r="F161" i="24"/>
  <c r="G125" i="24"/>
  <c r="F125" i="24"/>
  <c r="G9" i="24"/>
  <c r="F9" i="24"/>
  <c r="G189" i="24"/>
  <c r="F189" i="24"/>
  <c r="G6" i="24"/>
  <c r="F6" i="24"/>
  <c r="G54" i="24"/>
  <c r="F54" i="24"/>
  <c r="G111" i="24"/>
  <c r="F111" i="24"/>
  <c r="G66" i="24"/>
  <c r="F66" i="24"/>
  <c r="G80" i="24"/>
  <c r="F80" i="24"/>
  <c r="G104" i="24"/>
  <c r="F104" i="24"/>
  <c r="G172" i="24"/>
  <c r="F172" i="24"/>
  <c r="G135" i="24"/>
  <c r="F135" i="24"/>
  <c r="G107" i="24"/>
  <c r="F107" i="24"/>
  <c r="G7" i="24"/>
  <c r="F7" i="24"/>
  <c r="G175" i="24"/>
  <c r="F175" i="24"/>
  <c r="G79" i="24"/>
  <c r="F79" i="24"/>
  <c r="G106" i="24"/>
  <c r="F106" i="24"/>
  <c r="G53" i="24"/>
  <c r="F53" i="24"/>
  <c r="G28" i="24"/>
  <c r="F28" i="24"/>
  <c r="G75" i="24"/>
  <c r="F75" i="24"/>
  <c r="G151" i="24"/>
  <c r="F151" i="24"/>
  <c r="G129" i="24"/>
  <c r="F129" i="24"/>
  <c r="G52" i="24"/>
  <c r="F52" i="24"/>
  <c r="G96" i="24"/>
  <c r="F96" i="24"/>
  <c r="G36" i="24"/>
  <c r="F36" i="24"/>
  <c r="G89" i="24"/>
  <c r="F89" i="24"/>
  <c r="G187" i="24"/>
  <c r="F187" i="24"/>
  <c r="G167" i="24"/>
  <c r="F167" i="24"/>
  <c r="G164" i="24"/>
  <c r="F164" i="24"/>
  <c r="G35" i="24"/>
  <c r="F35" i="24"/>
  <c r="G38" i="24"/>
  <c r="F38" i="24"/>
  <c r="G37" i="24"/>
  <c r="F37" i="24"/>
  <c r="G95" i="24"/>
  <c r="F95" i="24"/>
  <c r="G131" i="24"/>
  <c r="F131" i="24"/>
  <c r="G10" i="24"/>
  <c r="F10" i="24"/>
  <c r="G51" i="24"/>
  <c r="F51" i="24"/>
  <c r="G27" i="24"/>
  <c r="F27" i="24"/>
  <c r="G50" i="24"/>
  <c r="F50" i="24"/>
  <c r="G49" i="24"/>
  <c r="F49" i="24"/>
  <c r="G168" i="24"/>
  <c r="F168" i="24"/>
  <c r="G88" i="24"/>
  <c r="F88" i="24"/>
  <c r="G5" i="24"/>
  <c r="F5" i="24"/>
  <c r="G34" i="24"/>
  <c r="F34" i="24"/>
  <c r="G13" i="24"/>
  <c r="F13" i="24"/>
  <c r="G48" i="24"/>
  <c r="F48" i="24"/>
  <c r="G86" i="24"/>
  <c r="F86" i="24"/>
  <c r="G98" i="24"/>
  <c r="F98" i="24"/>
  <c r="G132" i="24"/>
  <c r="F132" i="24"/>
  <c r="G99" i="24"/>
  <c r="F99" i="24"/>
  <c r="G191" i="24"/>
  <c r="F191" i="24"/>
  <c r="G33" i="24"/>
  <c r="F33" i="24"/>
  <c r="G47" i="24"/>
  <c r="F47" i="24"/>
  <c r="G121" i="24"/>
  <c r="F121" i="24"/>
  <c r="G24" i="24"/>
  <c r="F24" i="24"/>
  <c r="G30" i="24"/>
  <c r="F30" i="24"/>
  <c r="G40" i="24"/>
  <c r="F40" i="24"/>
  <c r="G26" i="24"/>
  <c r="F26" i="24"/>
  <c r="G147" i="24"/>
  <c r="F147" i="24"/>
  <c r="G12" i="24"/>
  <c r="F12" i="24"/>
  <c r="G128" i="24"/>
  <c r="F128" i="24"/>
  <c r="G23" i="24"/>
  <c r="F23" i="24"/>
  <c r="G20" i="24"/>
  <c r="F20" i="24"/>
  <c r="G94" i="24"/>
  <c r="F94" i="24"/>
  <c r="G154" i="24"/>
  <c r="F154" i="24"/>
  <c r="G118" i="24"/>
  <c r="F118" i="24"/>
  <c r="G71" i="24"/>
  <c r="F71" i="24"/>
  <c r="G177" i="24"/>
  <c r="F177" i="24"/>
  <c r="G193" i="24"/>
  <c r="F193" i="24"/>
  <c r="G19" i="24"/>
  <c r="F19" i="24"/>
  <c r="G22" i="24"/>
  <c r="F22" i="24"/>
  <c r="G146" i="24"/>
  <c r="F146" i="24"/>
  <c r="G145" i="24"/>
  <c r="F145" i="24"/>
  <c r="G17" i="24"/>
  <c r="F17" i="24"/>
  <c r="G15" i="24"/>
  <c r="F15" i="24"/>
  <c r="G108" i="24"/>
  <c r="F108" i="24"/>
  <c r="G93" i="24"/>
  <c r="F93" i="24"/>
  <c r="G144" i="24"/>
  <c r="F144" i="24"/>
  <c r="G124" i="24"/>
  <c r="F124" i="24"/>
  <c r="G85" i="24"/>
  <c r="F85" i="24"/>
  <c r="G16" i="24"/>
  <c r="F16" i="24"/>
  <c r="G160" i="24"/>
  <c r="F160" i="24"/>
  <c r="G21" i="24"/>
  <c r="F21" i="24"/>
  <c r="G14" i="24"/>
  <c r="F14" i="24"/>
  <c r="G188" i="24"/>
  <c r="F188" i="24"/>
  <c r="G25" i="24"/>
  <c r="F25" i="24"/>
  <c r="G32" i="24"/>
  <c r="F32" i="24"/>
  <c r="G197" i="24"/>
  <c r="F197" i="24"/>
  <c r="G181" i="24"/>
  <c r="F181" i="24"/>
  <c r="G39" i="24"/>
  <c r="F39" i="24"/>
  <c r="F184" i="23"/>
  <c r="G184" i="23"/>
  <c r="F139" i="23"/>
  <c r="G139" i="23"/>
  <c r="F197" i="23"/>
  <c r="G197" i="23"/>
  <c r="F163" i="23"/>
  <c r="G163" i="23"/>
  <c r="F177" i="23"/>
  <c r="G177" i="23"/>
  <c r="F126" i="23"/>
  <c r="G126" i="23"/>
  <c r="F106" i="23"/>
  <c r="G106" i="23"/>
  <c r="F77" i="23"/>
  <c r="G77" i="23"/>
  <c r="F157" i="23"/>
  <c r="G157" i="23"/>
  <c r="F83" i="23"/>
  <c r="G83" i="23"/>
  <c r="F158" i="23"/>
  <c r="G158" i="23"/>
  <c r="F178" i="23"/>
  <c r="G178" i="23"/>
  <c r="F2" i="23"/>
  <c r="G2" i="23"/>
  <c r="F118" i="23"/>
  <c r="G118" i="23"/>
  <c r="F198" i="23"/>
  <c r="G198" i="23"/>
  <c r="F170" i="23"/>
  <c r="G170" i="23"/>
  <c r="F199" i="23"/>
  <c r="G199" i="23"/>
  <c r="F143" i="23"/>
  <c r="G143" i="23"/>
  <c r="F200" i="23"/>
  <c r="G200" i="23"/>
  <c r="F65" i="23"/>
  <c r="G65" i="23"/>
  <c r="F149" i="23"/>
  <c r="G149" i="23"/>
  <c r="F70" i="23"/>
  <c r="G70" i="23"/>
  <c r="F33" i="23"/>
  <c r="G33" i="23"/>
  <c r="F123" i="23"/>
  <c r="G123" i="23"/>
  <c r="F55" i="23"/>
  <c r="G55" i="23"/>
  <c r="F26" i="23"/>
  <c r="G26" i="23"/>
  <c r="F150" i="23"/>
  <c r="G150" i="23"/>
  <c r="F110" i="23"/>
  <c r="G110" i="23"/>
  <c r="F76" i="23"/>
  <c r="G76" i="23"/>
  <c r="F132" i="23"/>
  <c r="G132" i="23"/>
  <c r="F171" i="23"/>
  <c r="G171" i="23"/>
  <c r="F71" i="23"/>
  <c r="G71" i="23"/>
  <c r="F113" i="23"/>
  <c r="G113" i="23"/>
  <c r="F78" i="23"/>
  <c r="G78" i="23"/>
  <c r="F124" i="23"/>
  <c r="G124" i="23"/>
  <c r="F3" i="23"/>
  <c r="G3" i="23"/>
  <c r="F4" i="23"/>
  <c r="G4" i="23"/>
  <c r="F107" i="23"/>
  <c r="G107" i="23"/>
  <c r="F86" i="23"/>
  <c r="G86" i="23"/>
  <c r="F5" i="23"/>
  <c r="G5" i="23"/>
  <c r="F30" i="23"/>
  <c r="G30" i="23"/>
  <c r="F201" i="23"/>
  <c r="G201" i="23"/>
  <c r="F47" i="23"/>
  <c r="G47" i="23"/>
  <c r="F27" i="23"/>
  <c r="G27" i="23"/>
  <c r="F6" i="23"/>
  <c r="G6" i="23"/>
  <c r="F28" i="23"/>
  <c r="G28" i="23"/>
  <c r="F48" i="23"/>
  <c r="G48" i="23"/>
  <c r="F100" i="23"/>
  <c r="G100" i="23"/>
  <c r="F7" i="23"/>
  <c r="G7" i="23"/>
  <c r="F202" i="23"/>
  <c r="G202" i="23"/>
  <c r="F37" i="23"/>
  <c r="G37" i="23"/>
  <c r="F103" i="23"/>
  <c r="G103" i="23"/>
  <c r="F8" i="23"/>
  <c r="G8" i="23"/>
  <c r="F9" i="23"/>
  <c r="G9" i="23"/>
  <c r="F128" i="23"/>
  <c r="G128" i="23"/>
  <c r="F160" i="23"/>
  <c r="G160" i="23"/>
  <c r="F162" i="23"/>
  <c r="G162" i="23"/>
  <c r="F74" i="23"/>
  <c r="G74" i="23"/>
  <c r="F122" i="23"/>
  <c r="G122" i="23"/>
  <c r="F108" i="23"/>
  <c r="G108" i="23"/>
  <c r="F147" i="23"/>
  <c r="G147" i="23"/>
  <c r="F109" i="23"/>
  <c r="G109" i="23"/>
  <c r="F29" i="23"/>
  <c r="G29" i="23"/>
  <c r="F161" i="23"/>
  <c r="G161" i="23"/>
  <c r="F79" i="23"/>
  <c r="G79" i="23"/>
  <c r="F155" i="23"/>
  <c r="G155" i="23"/>
  <c r="F117" i="23"/>
  <c r="G117" i="23"/>
  <c r="F114" i="23"/>
  <c r="G114" i="23"/>
  <c r="F148" i="23"/>
  <c r="G148" i="23"/>
  <c r="F172" i="23"/>
  <c r="G172" i="23"/>
  <c r="F196" i="23"/>
  <c r="G196" i="23"/>
  <c r="F193" i="23"/>
  <c r="G193" i="23"/>
  <c r="F182" i="23"/>
  <c r="G182" i="23"/>
  <c r="F195" i="23"/>
  <c r="G195" i="23"/>
  <c r="F164" i="23"/>
  <c r="G164" i="23"/>
  <c r="F144" i="23"/>
  <c r="G144" i="23"/>
  <c r="F87" i="23"/>
  <c r="G87" i="23"/>
  <c r="F57" i="23"/>
  <c r="G57" i="23"/>
  <c r="F44" i="23"/>
  <c r="G44" i="23"/>
  <c r="F75" i="23"/>
  <c r="G75" i="23"/>
  <c r="F89" i="23"/>
  <c r="G89" i="23"/>
  <c r="F45" i="23"/>
  <c r="G45" i="23"/>
  <c r="F41" i="23"/>
  <c r="G41" i="23"/>
  <c r="F38" i="23"/>
  <c r="G38" i="23"/>
  <c r="F24" i="23"/>
  <c r="G24" i="23"/>
  <c r="F151" i="23"/>
  <c r="G151" i="23"/>
  <c r="F68" i="23"/>
  <c r="G68" i="23"/>
  <c r="F10" i="23"/>
  <c r="G10" i="23"/>
  <c r="F179" i="23"/>
  <c r="G179" i="23"/>
  <c r="F189" i="23"/>
  <c r="G189" i="23"/>
  <c r="F180" i="23"/>
  <c r="G180" i="23"/>
  <c r="F56" i="23"/>
  <c r="G56" i="23"/>
  <c r="F102" i="23"/>
  <c r="G102" i="23"/>
  <c r="F11" i="23"/>
  <c r="G11" i="23"/>
  <c r="F91" i="23"/>
  <c r="G91" i="23"/>
  <c r="F173" i="23"/>
  <c r="G173" i="23"/>
  <c r="F185" i="23"/>
  <c r="G185" i="23"/>
  <c r="F181" i="23"/>
  <c r="G181" i="23"/>
  <c r="F194" i="23"/>
  <c r="G194" i="23"/>
  <c r="F43" i="23"/>
  <c r="G43" i="23"/>
  <c r="F92" i="23"/>
  <c r="G92" i="23"/>
  <c r="F53" i="23"/>
  <c r="G53" i="23"/>
  <c r="F190" i="23"/>
  <c r="G190" i="23"/>
  <c r="F191" i="23"/>
  <c r="G191" i="23"/>
  <c r="F49" i="23"/>
  <c r="G49" i="23"/>
  <c r="F93" i="23"/>
  <c r="G93" i="23"/>
  <c r="F104" i="23"/>
  <c r="G104" i="23"/>
  <c r="F80" i="23"/>
  <c r="G80" i="23"/>
  <c r="F66" i="23"/>
  <c r="G66" i="23"/>
  <c r="F146" i="23"/>
  <c r="G146" i="23"/>
  <c r="F97" i="23"/>
  <c r="G97" i="23"/>
  <c r="F140" i="23"/>
  <c r="G140" i="23"/>
  <c r="F187" i="23"/>
  <c r="G187" i="23"/>
  <c r="F186" i="23"/>
  <c r="G186" i="23"/>
  <c r="F175" i="23"/>
  <c r="G175" i="23"/>
  <c r="F183" i="23"/>
  <c r="G183" i="23"/>
  <c r="F174" i="23"/>
  <c r="G174" i="23"/>
  <c r="F131" i="23"/>
  <c r="G131" i="23"/>
  <c r="F168" i="23"/>
  <c r="G168" i="23"/>
  <c r="F145" i="23"/>
  <c r="G145" i="23"/>
  <c r="F169" i="23"/>
  <c r="G169" i="23"/>
  <c r="F152" i="23"/>
  <c r="G152" i="23"/>
  <c r="F52" i="23"/>
  <c r="G52" i="23"/>
  <c r="F98" i="23"/>
  <c r="G98" i="23"/>
  <c r="F119" i="23"/>
  <c r="G119" i="23"/>
  <c r="F88" i="23"/>
  <c r="G88" i="23"/>
  <c r="F69" i="23"/>
  <c r="G69" i="23"/>
  <c r="F12" i="23"/>
  <c r="G12" i="23"/>
  <c r="F13" i="23"/>
  <c r="G13" i="23"/>
  <c r="F192" i="23"/>
  <c r="G192" i="23"/>
  <c r="F81" i="23"/>
  <c r="G81" i="23"/>
  <c r="F39" i="23"/>
  <c r="G39" i="23"/>
  <c r="F54" i="23"/>
  <c r="G54" i="23"/>
  <c r="F94" i="23"/>
  <c r="G94" i="23"/>
  <c r="F141" i="23"/>
  <c r="G141" i="23"/>
  <c r="F130" i="23"/>
  <c r="G130" i="23"/>
  <c r="F134" i="23"/>
  <c r="G134" i="23"/>
  <c r="F67" i="23"/>
  <c r="G67" i="23"/>
  <c r="F167" i="23"/>
  <c r="G167" i="23"/>
  <c r="F138" i="23"/>
  <c r="G138" i="23"/>
  <c r="F20" i="23"/>
  <c r="G20" i="23"/>
  <c r="F165" i="23"/>
  <c r="G165" i="23"/>
  <c r="F159" i="23"/>
  <c r="G159" i="23"/>
  <c r="F154" i="23"/>
  <c r="G154" i="23"/>
  <c r="F25" i="23"/>
  <c r="G25" i="23"/>
  <c r="F99" i="23"/>
  <c r="G99" i="23"/>
  <c r="F176" i="23"/>
  <c r="G176" i="23"/>
  <c r="F22" i="23"/>
  <c r="G22" i="23"/>
  <c r="F125" i="23"/>
  <c r="G125" i="23"/>
  <c r="F111" i="23"/>
  <c r="G111" i="23"/>
  <c r="F153" i="23"/>
  <c r="G153" i="23"/>
  <c r="F156" i="23"/>
  <c r="G156" i="23"/>
  <c r="F85" i="23"/>
  <c r="G85" i="23"/>
  <c r="F136" i="23"/>
  <c r="G136" i="23"/>
  <c r="F58" i="23"/>
  <c r="G58" i="23"/>
  <c r="F137" i="23"/>
  <c r="G137" i="23"/>
  <c r="F90" i="23"/>
  <c r="G90" i="23"/>
  <c r="F129" i="23"/>
  <c r="G129" i="23"/>
  <c r="F112" i="23"/>
  <c r="G112" i="23"/>
  <c r="F166" i="23"/>
  <c r="G166" i="23"/>
  <c r="F46" i="23"/>
  <c r="G46" i="23"/>
  <c r="F115" i="23"/>
  <c r="G115" i="23"/>
  <c r="F23" i="23"/>
  <c r="G23" i="23"/>
  <c r="F101" i="23"/>
  <c r="G101" i="23"/>
  <c r="F84" i="23"/>
  <c r="G84" i="23"/>
  <c r="F127" i="23"/>
  <c r="G127" i="23"/>
  <c r="F14" i="23"/>
  <c r="G14" i="23"/>
  <c r="F31" i="23"/>
  <c r="G31" i="23"/>
  <c r="F95" i="23"/>
  <c r="G95" i="23"/>
  <c r="F15" i="23"/>
  <c r="G15" i="23"/>
  <c r="F60" i="23"/>
  <c r="G60" i="23"/>
  <c r="F34" i="23"/>
  <c r="G34" i="23"/>
  <c r="F35" i="23"/>
  <c r="G35" i="23"/>
  <c r="F82" i="23"/>
  <c r="G82" i="23"/>
  <c r="F72" i="23"/>
  <c r="G72" i="23"/>
  <c r="F16" i="23"/>
  <c r="G16" i="23"/>
  <c r="F73" i="23"/>
  <c r="G73" i="23"/>
  <c r="F105" i="23"/>
  <c r="G105" i="23"/>
  <c r="F120" i="23"/>
  <c r="G120" i="23"/>
  <c r="F61" i="23"/>
  <c r="G61" i="23"/>
  <c r="F96" i="23"/>
  <c r="G96" i="23"/>
  <c r="F133" i="23"/>
  <c r="G133" i="23"/>
  <c r="F62" i="23"/>
  <c r="G62" i="23"/>
  <c r="F40" i="23"/>
  <c r="G40" i="23"/>
  <c r="F32" i="23"/>
  <c r="G32" i="23"/>
  <c r="F50" i="23"/>
  <c r="G50" i="23"/>
  <c r="F51" i="23"/>
  <c r="G51" i="23"/>
  <c r="F121" i="23"/>
  <c r="G121" i="23"/>
  <c r="F63" i="23"/>
  <c r="G63" i="23"/>
  <c r="F42" i="23"/>
  <c r="G42" i="23"/>
  <c r="F142" i="23"/>
  <c r="G142" i="23"/>
  <c r="F64" i="23"/>
  <c r="G64" i="23"/>
  <c r="F17" i="23"/>
  <c r="G17" i="23"/>
  <c r="F116" i="23"/>
  <c r="G116" i="23"/>
  <c r="F59" i="23"/>
  <c r="G59" i="23"/>
  <c r="F21" i="23"/>
  <c r="G21" i="23"/>
  <c r="F36" i="23"/>
  <c r="G36" i="23"/>
  <c r="F18" i="23"/>
  <c r="G18" i="23"/>
  <c r="F19" i="23"/>
  <c r="G19" i="23"/>
  <c r="F188" i="23"/>
  <c r="G188" i="23"/>
  <c r="E135" i="23"/>
  <c r="D135" i="23"/>
  <c r="C135" i="23"/>
  <c r="B6" i="18"/>
  <c r="B14" i="18" s="1"/>
  <c r="C6" i="18"/>
  <c r="D6" i="18"/>
  <c r="D13" i="18" s="1"/>
  <c r="E6" i="18"/>
  <c r="E12" i="18" s="1"/>
  <c r="F6" i="18"/>
  <c r="F14" i="18" s="1"/>
  <c r="G6" i="18"/>
  <c r="G7" i="18" s="1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K7" i="16"/>
  <c r="H7" i="16"/>
  <c r="J7" i="16"/>
  <c r="I7" i="16"/>
  <c r="G7" i="16"/>
  <c r="F7" i="16"/>
  <c r="E7" i="16"/>
  <c r="D7" i="16"/>
  <c r="C7" i="16"/>
  <c r="B7" i="16"/>
  <c r="C43" i="15"/>
  <c r="D43" i="15"/>
  <c r="E43" i="15"/>
  <c r="F43" i="15"/>
  <c r="G43" i="15"/>
  <c r="H43" i="15"/>
  <c r="I43" i="15"/>
  <c r="J43" i="15"/>
  <c r="Q43" i="15" s="1"/>
  <c r="K43" i="15"/>
  <c r="L43" i="15"/>
  <c r="C44" i="15"/>
  <c r="P44" i="15" s="1"/>
  <c r="D44" i="15"/>
  <c r="D78" i="15" s="1"/>
  <c r="E44" i="15"/>
  <c r="F44" i="15"/>
  <c r="G44" i="15"/>
  <c r="H44" i="15"/>
  <c r="H78" i="15" s="1"/>
  <c r="I44" i="15"/>
  <c r="J44" i="15"/>
  <c r="Q44" i="15" s="1"/>
  <c r="K44" i="15"/>
  <c r="L44" i="15"/>
  <c r="C45" i="15"/>
  <c r="D45" i="15"/>
  <c r="E45" i="15"/>
  <c r="F45" i="15"/>
  <c r="G45" i="15"/>
  <c r="H45" i="15"/>
  <c r="I45" i="15"/>
  <c r="J45" i="15"/>
  <c r="P45" i="15" s="1"/>
  <c r="K45" i="15"/>
  <c r="L45" i="15"/>
  <c r="C46" i="15"/>
  <c r="D46" i="15"/>
  <c r="E46" i="15"/>
  <c r="F46" i="15"/>
  <c r="G46" i="15"/>
  <c r="H46" i="15"/>
  <c r="I46" i="15"/>
  <c r="J46" i="15"/>
  <c r="Q46" i="15" s="1"/>
  <c r="K46" i="15"/>
  <c r="L46" i="15"/>
  <c r="C47" i="15"/>
  <c r="D47" i="15"/>
  <c r="E47" i="15"/>
  <c r="F47" i="15"/>
  <c r="G47" i="15"/>
  <c r="H47" i="15"/>
  <c r="I47" i="15"/>
  <c r="J47" i="15"/>
  <c r="Q47" i="15" s="1"/>
  <c r="K47" i="15"/>
  <c r="L47" i="15"/>
  <c r="C48" i="15"/>
  <c r="P48" i="15" s="1"/>
  <c r="D48" i="15"/>
  <c r="E48" i="15"/>
  <c r="F48" i="15"/>
  <c r="G48" i="15"/>
  <c r="H48" i="15"/>
  <c r="I48" i="15"/>
  <c r="J48" i="15"/>
  <c r="Q48" i="15" s="1"/>
  <c r="K48" i="15"/>
  <c r="L48" i="15"/>
  <c r="C49" i="15"/>
  <c r="D49" i="15"/>
  <c r="E49" i="15"/>
  <c r="F49" i="15"/>
  <c r="G49" i="15"/>
  <c r="H49" i="15"/>
  <c r="I49" i="15"/>
  <c r="J49" i="15"/>
  <c r="P49" i="15" s="1"/>
  <c r="K49" i="15"/>
  <c r="L49" i="15"/>
  <c r="C50" i="15"/>
  <c r="D50" i="15"/>
  <c r="E50" i="15"/>
  <c r="F50" i="15"/>
  <c r="G50" i="15"/>
  <c r="H50" i="15"/>
  <c r="I50" i="15"/>
  <c r="J50" i="15"/>
  <c r="Q50" i="15" s="1"/>
  <c r="K50" i="15"/>
  <c r="L50" i="15"/>
  <c r="C51" i="15"/>
  <c r="D51" i="15"/>
  <c r="E51" i="15"/>
  <c r="F51" i="15"/>
  <c r="G51" i="15"/>
  <c r="H51" i="15"/>
  <c r="I51" i="15"/>
  <c r="J51" i="15"/>
  <c r="B51" i="15" s="1"/>
  <c r="O51" i="15" s="1"/>
  <c r="T51" i="15" s="1"/>
  <c r="K51" i="15"/>
  <c r="L51" i="15"/>
  <c r="C52" i="15"/>
  <c r="P52" i="15" s="1"/>
  <c r="D52" i="15"/>
  <c r="E52" i="15"/>
  <c r="F52" i="15"/>
  <c r="G52" i="15"/>
  <c r="H52" i="15"/>
  <c r="I52" i="15"/>
  <c r="J52" i="15"/>
  <c r="Q52" i="15" s="1"/>
  <c r="K52" i="15"/>
  <c r="L52" i="15"/>
  <c r="C53" i="15"/>
  <c r="D53" i="15"/>
  <c r="E53" i="15"/>
  <c r="F53" i="15"/>
  <c r="G53" i="15"/>
  <c r="H53" i="15"/>
  <c r="I53" i="15"/>
  <c r="J53" i="15"/>
  <c r="P53" i="15" s="1"/>
  <c r="K53" i="15"/>
  <c r="L53" i="15"/>
  <c r="C54" i="15"/>
  <c r="D54" i="15"/>
  <c r="E54" i="15"/>
  <c r="F54" i="15"/>
  <c r="G54" i="15"/>
  <c r="H54" i="15"/>
  <c r="I54" i="15"/>
  <c r="J54" i="15"/>
  <c r="Q54" i="15" s="1"/>
  <c r="K54" i="15"/>
  <c r="L54" i="15"/>
  <c r="C55" i="15"/>
  <c r="D55" i="15"/>
  <c r="E55" i="15"/>
  <c r="F55" i="15"/>
  <c r="G55" i="15"/>
  <c r="H55" i="15"/>
  <c r="I55" i="15"/>
  <c r="I78" i="15" s="1"/>
  <c r="J55" i="15"/>
  <c r="Q55" i="15" s="1"/>
  <c r="K55" i="15"/>
  <c r="L55" i="15"/>
  <c r="C56" i="15"/>
  <c r="P56" i="15" s="1"/>
  <c r="D56" i="15"/>
  <c r="E56" i="15"/>
  <c r="F56" i="15"/>
  <c r="G56" i="15"/>
  <c r="H56" i="15"/>
  <c r="I56" i="15"/>
  <c r="J56" i="15"/>
  <c r="Q56" i="15" s="1"/>
  <c r="K56" i="15"/>
  <c r="L56" i="15"/>
  <c r="C57" i="15"/>
  <c r="D57" i="15"/>
  <c r="E57" i="15"/>
  <c r="F57" i="15"/>
  <c r="G57" i="15"/>
  <c r="H57" i="15"/>
  <c r="I57" i="15"/>
  <c r="J57" i="15"/>
  <c r="P57" i="15" s="1"/>
  <c r="K57" i="15"/>
  <c r="L57" i="15"/>
  <c r="C58" i="15"/>
  <c r="D58" i="15"/>
  <c r="E58" i="15"/>
  <c r="F58" i="15"/>
  <c r="G58" i="15"/>
  <c r="H58" i="15"/>
  <c r="I58" i="15"/>
  <c r="J58" i="15"/>
  <c r="Q58" i="15" s="1"/>
  <c r="K58" i="15"/>
  <c r="L58" i="15"/>
  <c r="C59" i="15"/>
  <c r="D59" i="15"/>
  <c r="E59" i="15"/>
  <c r="F59" i="15"/>
  <c r="G59" i="15"/>
  <c r="H59" i="15"/>
  <c r="I59" i="15"/>
  <c r="J59" i="15"/>
  <c r="Q59" i="15" s="1"/>
  <c r="K59" i="15"/>
  <c r="L59" i="15"/>
  <c r="C60" i="15"/>
  <c r="P60" i="15" s="1"/>
  <c r="D60" i="15"/>
  <c r="E60" i="15"/>
  <c r="F60" i="15"/>
  <c r="G60" i="15"/>
  <c r="H60" i="15"/>
  <c r="I60" i="15"/>
  <c r="J60" i="15"/>
  <c r="Q60" i="15" s="1"/>
  <c r="K60" i="15"/>
  <c r="L60" i="15"/>
  <c r="C61" i="15"/>
  <c r="D61" i="15"/>
  <c r="E61" i="15"/>
  <c r="F61" i="15"/>
  <c r="G61" i="15"/>
  <c r="H61" i="15"/>
  <c r="I61" i="15"/>
  <c r="J61" i="15"/>
  <c r="P61" i="15" s="1"/>
  <c r="K61" i="15"/>
  <c r="L61" i="15"/>
  <c r="C62" i="15"/>
  <c r="D62" i="15"/>
  <c r="E62" i="15"/>
  <c r="F62" i="15"/>
  <c r="G62" i="15"/>
  <c r="H62" i="15"/>
  <c r="I62" i="15"/>
  <c r="J62" i="15"/>
  <c r="Q62" i="15" s="1"/>
  <c r="K62" i="15"/>
  <c r="L62" i="15"/>
  <c r="C63" i="15"/>
  <c r="D63" i="15"/>
  <c r="E63" i="15"/>
  <c r="F63" i="15"/>
  <c r="G63" i="15"/>
  <c r="H63" i="15"/>
  <c r="I63" i="15"/>
  <c r="J63" i="15"/>
  <c r="Q63" i="15" s="1"/>
  <c r="K63" i="15"/>
  <c r="L63" i="15"/>
  <c r="C64" i="15"/>
  <c r="P64" i="15" s="1"/>
  <c r="D64" i="15"/>
  <c r="E64" i="15"/>
  <c r="F64" i="15"/>
  <c r="G64" i="15"/>
  <c r="H64" i="15"/>
  <c r="I64" i="15"/>
  <c r="J64" i="15"/>
  <c r="Q64" i="15" s="1"/>
  <c r="K64" i="15"/>
  <c r="L64" i="15"/>
  <c r="C65" i="15"/>
  <c r="D65" i="15"/>
  <c r="E65" i="15"/>
  <c r="F65" i="15"/>
  <c r="G65" i="15"/>
  <c r="H65" i="15"/>
  <c r="I65" i="15"/>
  <c r="J65" i="15"/>
  <c r="P65" i="15" s="1"/>
  <c r="K65" i="15"/>
  <c r="L65" i="15"/>
  <c r="C66" i="15"/>
  <c r="D66" i="15"/>
  <c r="E66" i="15"/>
  <c r="F66" i="15"/>
  <c r="G66" i="15"/>
  <c r="H66" i="15"/>
  <c r="I66" i="15"/>
  <c r="J66" i="15"/>
  <c r="Q66" i="15" s="1"/>
  <c r="K66" i="15"/>
  <c r="L66" i="15"/>
  <c r="C67" i="15"/>
  <c r="D67" i="15"/>
  <c r="E67" i="15"/>
  <c r="F67" i="15"/>
  <c r="G67" i="15"/>
  <c r="H67" i="15"/>
  <c r="I67" i="15"/>
  <c r="J67" i="15"/>
  <c r="Q67" i="15" s="1"/>
  <c r="K67" i="15"/>
  <c r="L67" i="15"/>
  <c r="C68" i="15"/>
  <c r="P68" i="15" s="1"/>
  <c r="D68" i="15"/>
  <c r="E68" i="15"/>
  <c r="F68" i="15"/>
  <c r="G68" i="15"/>
  <c r="H68" i="15"/>
  <c r="I68" i="15"/>
  <c r="J68" i="15"/>
  <c r="Q68" i="15" s="1"/>
  <c r="K68" i="15"/>
  <c r="L68" i="15"/>
  <c r="C69" i="15"/>
  <c r="D69" i="15"/>
  <c r="E69" i="15"/>
  <c r="F69" i="15"/>
  <c r="G69" i="15"/>
  <c r="H69" i="15"/>
  <c r="I69" i="15"/>
  <c r="J69" i="15"/>
  <c r="P69" i="15" s="1"/>
  <c r="K69" i="15"/>
  <c r="L69" i="15"/>
  <c r="C70" i="15"/>
  <c r="D70" i="15"/>
  <c r="E70" i="15"/>
  <c r="F70" i="15"/>
  <c r="G70" i="15"/>
  <c r="H70" i="15"/>
  <c r="I70" i="15"/>
  <c r="J70" i="15"/>
  <c r="Q70" i="15" s="1"/>
  <c r="K70" i="15"/>
  <c r="L70" i="15"/>
  <c r="C71" i="15"/>
  <c r="D71" i="15"/>
  <c r="E71" i="15"/>
  <c r="F71" i="15"/>
  <c r="G71" i="15"/>
  <c r="H71" i="15"/>
  <c r="I71" i="15"/>
  <c r="J71" i="15"/>
  <c r="Q71" i="15" s="1"/>
  <c r="K71" i="15"/>
  <c r="L71" i="15"/>
  <c r="C72" i="15"/>
  <c r="P72" i="15" s="1"/>
  <c r="D72" i="15"/>
  <c r="E72" i="15"/>
  <c r="F72" i="15"/>
  <c r="G72" i="15"/>
  <c r="H72" i="15"/>
  <c r="I72" i="15"/>
  <c r="J72" i="15"/>
  <c r="Q72" i="15" s="1"/>
  <c r="K72" i="15"/>
  <c r="L72" i="15"/>
  <c r="C73" i="15"/>
  <c r="D73" i="15"/>
  <c r="E73" i="15"/>
  <c r="F73" i="15"/>
  <c r="G73" i="15"/>
  <c r="H73" i="15"/>
  <c r="I73" i="15"/>
  <c r="J73" i="15"/>
  <c r="P73" i="15" s="1"/>
  <c r="K73" i="15"/>
  <c r="L73" i="15"/>
  <c r="C74" i="15"/>
  <c r="D74" i="15"/>
  <c r="E74" i="15"/>
  <c r="F74" i="15"/>
  <c r="G74" i="15"/>
  <c r="H74" i="15"/>
  <c r="I74" i="15"/>
  <c r="J74" i="15"/>
  <c r="Q74" i="15" s="1"/>
  <c r="K74" i="15"/>
  <c r="L74" i="15"/>
  <c r="C75" i="15"/>
  <c r="D75" i="15"/>
  <c r="E75" i="15"/>
  <c r="F75" i="15"/>
  <c r="G75" i="15"/>
  <c r="H75" i="15"/>
  <c r="I75" i="15"/>
  <c r="J75" i="15"/>
  <c r="Q75" i="15" s="1"/>
  <c r="K75" i="15"/>
  <c r="L75" i="15"/>
  <c r="C76" i="15"/>
  <c r="D76" i="15"/>
  <c r="E76" i="15"/>
  <c r="F76" i="15"/>
  <c r="G76" i="15"/>
  <c r="H76" i="15"/>
  <c r="I76" i="15"/>
  <c r="J76" i="15"/>
  <c r="Q76" i="15" s="1"/>
  <c r="K76" i="15"/>
  <c r="L76" i="15"/>
  <c r="C77" i="15"/>
  <c r="D77" i="15"/>
  <c r="E77" i="15"/>
  <c r="F77" i="15"/>
  <c r="G77" i="15"/>
  <c r="H77" i="15"/>
  <c r="I77" i="15"/>
  <c r="J77" i="15"/>
  <c r="P77" i="15" s="1"/>
  <c r="K77" i="15"/>
  <c r="L77" i="15"/>
  <c r="F42" i="15"/>
  <c r="F78" i="15" s="1"/>
  <c r="E42" i="15"/>
  <c r="E78" i="15" s="1"/>
  <c r="D42" i="15"/>
  <c r="C42" i="15"/>
  <c r="C78" i="15" s="1"/>
  <c r="K42" i="15"/>
  <c r="K78" i="15" s="1"/>
  <c r="J42" i="15"/>
  <c r="Q42" i="15" s="1"/>
  <c r="I42" i="15"/>
  <c r="H42" i="15"/>
  <c r="G42" i="15"/>
  <c r="G78" i="15" s="1"/>
  <c r="L42" i="15"/>
  <c r="L78" i="15" s="1"/>
  <c r="C38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B38" i="15"/>
  <c r="F27" i="14"/>
  <c r="G27" i="14"/>
  <c r="F6" i="14"/>
  <c r="G6" i="14"/>
  <c r="F18" i="14"/>
  <c r="G18" i="14"/>
  <c r="F21" i="14"/>
  <c r="G21" i="14"/>
  <c r="F2" i="14"/>
  <c r="G2" i="14"/>
  <c r="F5" i="14"/>
  <c r="G5" i="14"/>
  <c r="F29" i="14"/>
  <c r="G29" i="14"/>
  <c r="F24" i="14"/>
  <c r="G24" i="14"/>
  <c r="F10" i="14"/>
  <c r="G10" i="14"/>
  <c r="F16" i="14"/>
  <c r="G16" i="14"/>
  <c r="F17" i="14"/>
  <c r="G17" i="14"/>
  <c r="F26" i="14"/>
  <c r="G26" i="14"/>
  <c r="F13" i="14"/>
  <c r="G13" i="14"/>
  <c r="F7" i="14"/>
  <c r="G7" i="14"/>
  <c r="F28" i="14"/>
  <c r="G28" i="14"/>
  <c r="F12" i="14"/>
  <c r="G12" i="14"/>
  <c r="F31" i="14"/>
  <c r="G31" i="14"/>
  <c r="F37" i="14"/>
  <c r="G37" i="14"/>
  <c r="F4" i="14"/>
  <c r="G4" i="14"/>
  <c r="F15" i="14"/>
  <c r="G15" i="14"/>
  <c r="F19" i="14"/>
  <c r="G19" i="14"/>
  <c r="F8" i="14"/>
  <c r="G8" i="14"/>
  <c r="F33" i="14"/>
  <c r="G33" i="14"/>
  <c r="F20" i="14"/>
  <c r="G20" i="14"/>
  <c r="F14" i="14"/>
  <c r="G14" i="14"/>
  <c r="F9" i="14"/>
  <c r="G9" i="14"/>
  <c r="F35" i="14"/>
  <c r="G35" i="14"/>
  <c r="F3" i="14"/>
  <c r="G3" i="14"/>
  <c r="F36" i="14"/>
  <c r="G36" i="14"/>
  <c r="F11" i="14"/>
  <c r="G11" i="14"/>
  <c r="F34" i="14"/>
  <c r="G34" i="14"/>
  <c r="F30" i="14"/>
  <c r="G30" i="14"/>
  <c r="F22" i="14"/>
  <c r="G22" i="14"/>
  <c r="F25" i="14"/>
  <c r="G25" i="14"/>
  <c r="F23" i="14"/>
  <c r="G23" i="14"/>
  <c r="G32" i="14"/>
  <c r="F32" i="14"/>
  <c r="G4" i="13"/>
  <c r="G11" i="13"/>
  <c r="G12" i="13"/>
  <c r="G13" i="13"/>
  <c r="G5" i="13"/>
  <c r="G14" i="13"/>
  <c r="G15" i="13"/>
  <c r="G16" i="13"/>
  <c r="G27" i="13"/>
  <c r="G6" i="13"/>
  <c r="G17" i="13"/>
  <c r="G18" i="13"/>
  <c r="G28" i="13"/>
  <c r="G29" i="13"/>
  <c r="G30" i="13"/>
  <c r="G31" i="13"/>
  <c r="G19" i="13"/>
  <c r="G32" i="13"/>
  <c r="G7" i="13"/>
  <c r="G8" i="13"/>
  <c r="G2" i="13"/>
  <c r="G9" i="13"/>
  <c r="G20" i="13"/>
  <c r="G21" i="13"/>
  <c r="G33" i="13"/>
  <c r="G48" i="13"/>
  <c r="G34" i="13"/>
  <c r="G49" i="13"/>
  <c r="G50" i="13"/>
  <c r="G51" i="13"/>
  <c r="G35" i="13"/>
  <c r="G36" i="13"/>
  <c r="G37" i="13"/>
  <c r="G52" i="13"/>
  <c r="G22" i="13"/>
  <c r="G53" i="13"/>
  <c r="G54" i="13"/>
  <c r="G55" i="13"/>
  <c r="G56" i="13"/>
  <c r="G38" i="13"/>
  <c r="G57" i="13"/>
  <c r="G23" i="13"/>
  <c r="G58" i="13"/>
  <c r="G10" i="13"/>
  <c r="G59" i="13"/>
  <c r="G39" i="13"/>
  <c r="G60" i="13"/>
  <c r="G24" i="13"/>
  <c r="G40" i="13"/>
  <c r="G61" i="13"/>
  <c r="G73" i="13"/>
  <c r="G41" i="13"/>
  <c r="G74" i="13"/>
  <c r="G62" i="13"/>
  <c r="G42" i="13"/>
  <c r="G75" i="13"/>
  <c r="G76" i="13"/>
  <c r="G77" i="13"/>
  <c r="G43" i="13"/>
  <c r="G78" i="13"/>
  <c r="G44" i="13"/>
  <c r="G63" i="13"/>
  <c r="G64" i="13"/>
  <c r="G79" i="13"/>
  <c r="G80" i="13"/>
  <c r="G65" i="13"/>
  <c r="G66" i="13"/>
  <c r="G67" i="13"/>
  <c r="G81" i="13"/>
  <c r="G82" i="13"/>
  <c r="G83" i="13"/>
  <c r="G84" i="13"/>
  <c r="G45" i="13"/>
  <c r="G85" i="13"/>
  <c r="G68" i="13"/>
  <c r="G86" i="13"/>
  <c r="G87" i="13"/>
  <c r="G97" i="13"/>
  <c r="G88" i="13"/>
  <c r="G25" i="13"/>
  <c r="G98" i="13"/>
  <c r="G89" i="13"/>
  <c r="G46" i="13"/>
  <c r="G99" i="13"/>
  <c r="G100" i="13"/>
  <c r="G90" i="13"/>
  <c r="G69" i="13"/>
  <c r="G101" i="13"/>
  <c r="G102" i="13"/>
  <c r="G47" i="13"/>
  <c r="G103" i="13"/>
  <c r="G91" i="13"/>
  <c r="G70" i="13"/>
  <c r="G104" i="13"/>
  <c r="G92" i="13"/>
  <c r="G71" i="13"/>
  <c r="G93" i="13"/>
  <c r="G105" i="13"/>
  <c r="G106" i="13"/>
  <c r="G94" i="13"/>
  <c r="G72" i="13"/>
  <c r="G107" i="13"/>
  <c r="G108" i="13"/>
  <c r="G95" i="13"/>
  <c r="G113" i="13"/>
  <c r="G109" i="13"/>
  <c r="G110" i="13"/>
  <c r="G114" i="13"/>
  <c r="G115" i="13"/>
  <c r="G26" i="13"/>
  <c r="G116" i="13"/>
  <c r="G96" i="13"/>
  <c r="G117" i="13"/>
  <c r="G118" i="13"/>
  <c r="G119" i="13"/>
  <c r="G111" i="13"/>
  <c r="G120" i="13"/>
  <c r="G121" i="13"/>
  <c r="G122" i="13"/>
  <c r="G123" i="13"/>
  <c r="G124" i="13"/>
  <c r="G112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3" i="13"/>
  <c r="F71" i="13"/>
  <c r="F26" i="13"/>
  <c r="F86" i="13"/>
  <c r="F49" i="13"/>
  <c r="F88" i="13"/>
  <c r="F42" i="13"/>
  <c r="F17" i="13"/>
  <c r="F76" i="13"/>
  <c r="F121" i="13"/>
  <c r="F142" i="13"/>
  <c r="F62" i="13"/>
  <c r="F97" i="13"/>
  <c r="F68" i="13"/>
  <c r="F18" i="13"/>
  <c r="F140" i="13"/>
  <c r="F57" i="13"/>
  <c r="F82" i="13"/>
  <c r="F112" i="13"/>
  <c r="F69" i="13"/>
  <c r="F74" i="13"/>
  <c r="F75" i="13"/>
  <c r="F66" i="13"/>
  <c r="F79" i="13"/>
  <c r="F122" i="13"/>
  <c r="F50" i="13"/>
  <c r="F15" i="13"/>
  <c r="F77" i="13"/>
  <c r="F40" i="13"/>
  <c r="F94" i="13"/>
  <c r="F3" i="13"/>
  <c r="F44" i="13"/>
  <c r="F5" i="13"/>
  <c r="F101" i="13"/>
  <c r="F118" i="13"/>
  <c r="F119" i="13"/>
  <c r="F111" i="13"/>
  <c r="F32" i="13"/>
  <c r="F129" i="13"/>
  <c r="F91" i="13"/>
  <c r="F102" i="13"/>
  <c r="F84" i="13"/>
  <c r="F54" i="13"/>
  <c r="F85" i="13"/>
  <c r="F52" i="13"/>
  <c r="F28" i="13"/>
  <c r="F61" i="13"/>
  <c r="F13" i="13"/>
  <c r="F43" i="13"/>
  <c r="F99" i="13"/>
  <c r="F105" i="13"/>
  <c r="F100" i="13"/>
  <c r="F127" i="13"/>
  <c r="F130" i="13"/>
  <c r="F23" i="13"/>
  <c r="F92" i="13"/>
  <c r="F114" i="13"/>
  <c r="F123" i="13"/>
  <c r="F35" i="13"/>
  <c r="F53" i="13"/>
  <c r="F55" i="13"/>
  <c r="F109" i="13"/>
  <c r="F9" i="13"/>
  <c r="F63" i="13"/>
  <c r="F30" i="13"/>
  <c r="F60" i="13"/>
  <c r="F132" i="13"/>
  <c r="F125" i="13"/>
  <c r="F116" i="13"/>
  <c r="F31" i="13"/>
  <c r="F96" i="13"/>
  <c r="F27" i="13"/>
  <c r="F133" i="13"/>
  <c r="F115" i="13"/>
  <c r="F83" i="13"/>
  <c r="F21" i="13"/>
  <c r="F36" i="13"/>
  <c r="F58" i="13"/>
  <c r="F6" i="13"/>
  <c r="F11" i="13"/>
  <c r="F104" i="13"/>
  <c r="F33" i="13"/>
  <c r="F47" i="13"/>
  <c r="F110" i="13"/>
  <c r="F126" i="13"/>
  <c r="F24" i="13"/>
  <c r="F124" i="13"/>
  <c r="F117" i="13"/>
  <c r="F59" i="13"/>
  <c r="F89" i="13"/>
  <c r="F70" i="13"/>
  <c r="F56" i="13"/>
  <c r="F135" i="13"/>
  <c r="F95" i="13"/>
  <c r="F98" i="13"/>
  <c r="F20" i="13"/>
  <c r="F2" i="13"/>
  <c r="F45" i="13"/>
  <c r="F113" i="13"/>
  <c r="F107" i="13"/>
  <c r="F90" i="13"/>
  <c r="F37" i="13"/>
  <c r="F46" i="13"/>
  <c r="F78" i="13"/>
  <c r="F22" i="13"/>
  <c r="F25" i="13"/>
  <c r="F81" i="13"/>
  <c r="F7" i="13"/>
  <c r="F64" i="13"/>
  <c r="F16" i="13"/>
  <c r="F128" i="13"/>
  <c r="F137" i="13"/>
  <c r="F14" i="13"/>
  <c r="F134" i="13"/>
  <c r="F4" i="13"/>
  <c r="F39" i="13"/>
  <c r="F120" i="13"/>
  <c r="F73" i="13"/>
  <c r="F87" i="13"/>
  <c r="F143" i="13"/>
  <c r="F136" i="13"/>
  <c r="F138" i="13"/>
  <c r="F103" i="13"/>
  <c r="F19" i="13"/>
  <c r="F80" i="13"/>
  <c r="F106" i="13"/>
  <c r="F72" i="13"/>
  <c r="F38" i="13"/>
  <c r="F48" i="13"/>
  <c r="F139" i="13"/>
  <c r="F8" i="13"/>
  <c r="F141" i="13"/>
  <c r="F41" i="13"/>
  <c r="F10" i="13"/>
  <c r="F29" i="13"/>
  <c r="F108" i="13"/>
  <c r="F12" i="13"/>
  <c r="F93" i="13"/>
  <c r="F34" i="13"/>
  <c r="F65" i="13"/>
  <c r="F131" i="13"/>
  <c r="F67" i="13"/>
  <c r="F51" i="13"/>
  <c r="F144" i="13"/>
  <c r="H38" i="12"/>
  <c r="H42" i="12"/>
  <c r="H43" i="12"/>
  <c r="H44" i="12"/>
  <c r="H46" i="12"/>
  <c r="H19" i="12"/>
  <c r="H24" i="12"/>
  <c r="H29" i="12"/>
  <c r="H34" i="12"/>
  <c r="H32" i="12"/>
  <c r="H28" i="12"/>
  <c r="H39" i="12"/>
  <c r="H2" i="12"/>
  <c r="H3" i="12"/>
  <c r="H17" i="12"/>
  <c r="H4" i="12"/>
  <c r="H5" i="12"/>
  <c r="H13" i="12"/>
  <c r="H22" i="12"/>
  <c r="H23" i="12"/>
  <c r="H6" i="12"/>
  <c r="H18" i="12"/>
  <c r="H7" i="12"/>
  <c r="H8" i="12"/>
  <c r="H20" i="12"/>
  <c r="H21" i="12"/>
  <c r="H25" i="12"/>
  <c r="H26" i="12"/>
  <c r="H9" i="12"/>
  <c r="H10" i="12"/>
  <c r="H12" i="12"/>
  <c r="H30" i="12"/>
  <c r="H11" i="12"/>
  <c r="H36" i="12"/>
  <c r="H37" i="12"/>
  <c r="H16" i="12"/>
  <c r="H15" i="12"/>
  <c r="H14" i="12"/>
  <c r="H27" i="12"/>
  <c r="H31" i="12"/>
  <c r="H41" i="12"/>
  <c r="H35" i="12"/>
  <c r="H45" i="12"/>
  <c r="H33" i="12"/>
  <c r="H40" i="12"/>
  <c r="H162" i="11"/>
  <c r="H243" i="11"/>
  <c r="H280" i="11"/>
  <c r="H247" i="11"/>
  <c r="H327" i="11"/>
  <c r="H315" i="11"/>
  <c r="H140" i="11"/>
  <c r="H3" i="11"/>
  <c r="H237" i="11"/>
  <c r="H4" i="11"/>
  <c r="H255" i="11"/>
  <c r="H5" i="11"/>
  <c r="H6" i="11"/>
  <c r="H172" i="11"/>
  <c r="H7" i="11"/>
  <c r="H152" i="11"/>
  <c r="H316" i="11"/>
  <c r="H141" i="11"/>
  <c r="H133" i="11"/>
  <c r="H231" i="11"/>
  <c r="H8" i="11"/>
  <c r="H302" i="11"/>
  <c r="H266" i="11"/>
  <c r="H176" i="11"/>
  <c r="H177" i="11"/>
  <c r="H163" i="11"/>
  <c r="H188" i="11"/>
  <c r="H208" i="11"/>
  <c r="H233" i="11"/>
  <c r="H267" i="11"/>
  <c r="H248" i="11"/>
  <c r="H212" i="11"/>
  <c r="H321" i="11"/>
  <c r="H246" i="11"/>
  <c r="H245" i="11"/>
  <c r="H197" i="11"/>
  <c r="H171" i="11"/>
  <c r="H114" i="11"/>
  <c r="H127" i="11"/>
  <c r="H196" i="11"/>
  <c r="H254" i="11"/>
  <c r="H210" i="11"/>
  <c r="H317" i="11"/>
  <c r="H134" i="11"/>
  <c r="H9" i="11"/>
  <c r="H122" i="11"/>
  <c r="H292" i="11"/>
  <c r="H153" i="11"/>
  <c r="H123" i="11"/>
  <c r="H173" i="11"/>
  <c r="H244" i="11"/>
  <c r="H293" i="11"/>
  <c r="H159" i="11"/>
  <c r="H124" i="11"/>
  <c r="H268" i="11"/>
  <c r="H322" i="11"/>
  <c r="H318" i="11"/>
  <c r="H288" i="11"/>
  <c r="H336" i="11"/>
  <c r="H249" i="11"/>
  <c r="H154" i="11"/>
  <c r="H309" i="11"/>
  <c r="H340" i="11"/>
  <c r="H303" i="11"/>
  <c r="H10" i="11"/>
  <c r="H180" i="11"/>
  <c r="H142" i="11"/>
  <c r="H198" i="11"/>
  <c r="H261" i="11"/>
  <c r="H181" i="11"/>
  <c r="H304" i="11"/>
  <c r="H11" i="11"/>
  <c r="H223" i="11"/>
  <c r="H192" i="11"/>
  <c r="H213" i="11"/>
  <c r="H135" i="11"/>
  <c r="H289" i="11"/>
  <c r="H250" i="11"/>
  <c r="H214" i="11"/>
  <c r="H193" i="11"/>
  <c r="H323" i="11"/>
  <c r="H143" i="11"/>
  <c r="H12" i="11"/>
  <c r="H238" i="11"/>
  <c r="H182" i="11"/>
  <c r="H183" i="11"/>
  <c r="H328" i="11"/>
  <c r="H305" i="11"/>
  <c r="H251" i="11"/>
  <c r="H215" i="11"/>
  <c r="H295" i="11"/>
  <c r="H199" i="11"/>
  <c r="H13" i="11"/>
  <c r="H216" i="11"/>
  <c r="H319" i="11"/>
  <c r="H332" i="11"/>
  <c r="H333" i="11"/>
  <c r="H334" i="11"/>
  <c r="H337" i="11"/>
  <c r="H217" i="11"/>
  <c r="H239" i="11"/>
  <c r="H269" i="11"/>
  <c r="H306" i="11"/>
  <c r="H281" i="11"/>
  <c r="H262" i="11"/>
  <c r="H320" i="11"/>
  <c r="H115" i="11"/>
  <c r="H218" i="11"/>
  <c r="H14" i="11"/>
  <c r="H329" i="11"/>
  <c r="H330" i="11"/>
  <c r="H342" i="11"/>
  <c r="H15" i="11"/>
  <c r="H240" i="11"/>
  <c r="H270" i="11"/>
  <c r="H16" i="11"/>
  <c r="H109" i="11"/>
  <c r="H290" i="11"/>
  <c r="H271" i="11"/>
  <c r="H17" i="11"/>
  <c r="H18" i="11"/>
  <c r="H19" i="11"/>
  <c r="H105" i="11"/>
  <c r="H20" i="11"/>
  <c r="H21" i="11"/>
  <c r="H224" i="11"/>
  <c r="H324" i="11"/>
  <c r="H147" i="11"/>
  <c r="H22" i="11"/>
  <c r="H164" i="11"/>
  <c r="H169" i="11"/>
  <c r="H200" i="11"/>
  <c r="H184" i="11"/>
  <c r="H225" i="11"/>
  <c r="H252" i="11"/>
  <c r="H253" i="11"/>
  <c r="H219" i="11"/>
  <c r="H282" i="11"/>
  <c r="H209" i="11"/>
  <c r="H201" i="11"/>
  <c r="H23" i="11"/>
  <c r="H241" i="11"/>
  <c r="H203" i="11"/>
  <c r="H294" i="11"/>
  <c r="H103" i="11"/>
  <c r="H24" i="11"/>
  <c r="H111" i="11"/>
  <c r="H116" i="11"/>
  <c r="H25" i="11"/>
  <c r="H149" i="11"/>
  <c r="H26" i="11"/>
  <c r="H194" i="11"/>
  <c r="H27" i="11"/>
  <c r="H137" i="11"/>
  <c r="H28" i="11"/>
  <c r="H29" i="11"/>
  <c r="H30" i="11"/>
  <c r="H31" i="11"/>
  <c r="H32" i="11"/>
  <c r="H132" i="11"/>
  <c r="H117" i="11"/>
  <c r="H33" i="11"/>
  <c r="H34" i="11"/>
  <c r="H35" i="11"/>
  <c r="H144" i="11"/>
  <c r="H226" i="11"/>
  <c r="H145" i="11"/>
  <c r="H136" i="11"/>
  <c r="H146" i="11"/>
  <c r="H36" i="11"/>
  <c r="H155" i="11"/>
  <c r="H296" i="11"/>
  <c r="H297" i="11"/>
  <c r="H2" i="11"/>
  <c r="H272" i="11"/>
  <c r="H37" i="11"/>
  <c r="H338" i="11"/>
  <c r="H331" i="11"/>
  <c r="H161" i="11"/>
  <c r="H38" i="11"/>
  <c r="H39" i="11"/>
  <c r="H40" i="11"/>
  <c r="H41" i="11"/>
  <c r="H189" i="11"/>
  <c r="H121" i="11"/>
  <c r="H113" i="11"/>
  <c r="H108" i="11"/>
  <c r="H42" i="11"/>
  <c r="H150" i="11"/>
  <c r="H283" i="11"/>
  <c r="H310" i="11"/>
  <c r="H202" i="11"/>
  <c r="H298" i="11"/>
  <c r="H291" i="11"/>
  <c r="H227" i="11"/>
  <c r="H341" i="11"/>
  <c r="H300" i="11"/>
  <c r="H107" i="11"/>
  <c r="H43" i="11"/>
  <c r="H228" i="11"/>
  <c r="H44" i="11"/>
  <c r="H45" i="11"/>
  <c r="H110" i="11"/>
  <c r="H46" i="11"/>
  <c r="H126" i="11"/>
  <c r="H47" i="11"/>
  <c r="H48" i="11"/>
  <c r="H49" i="11"/>
  <c r="H125" i="11"/>
  <c r="H50" i="11"/>
  <c r="H51" i="11"/>
  <c r="H112" i="11"/>
  <c r="H52" i="11"/>
  <c r="H53" i="11"/>
  <c r="H104" i="11"/>
  <c r="H54" i="11"/>
  <c r="H55" i="11"/>
  <c r="H56" i="11"/>
  <c r="H57" i="11"/>
  <c r="H58" i="11"/>
  <c r="H59" i="11"/>
  <c r="H60" i="11"/>
  <c r="H157" i="11"/>
  <c r="H165" i="11"/>
  <c r="H158" i="11"/>
  <c r="H234" i="11"/>
  <c r="H61" i="11"/>
  <c r="H62" i="11"/>
  <c r="H63" i="11"/>
  <c r="H273" i="11"/>
  <c r="H64" i="11"/>
  <c r="H106" i="11"/>
  <c r="H65" i="11"/>
  <c r="H66" i="11"/>
  <c r="H67" i="11"/>
  <c r="H68" i="11"/>
  <c r="H69" i="11"/>
  <c r="H70" i="11"/>
  <c r="H71" i="11"/>
  <c r="H118" i="11"/>
  <c r="H72" i="11"/>
  <c r="H138" i="11"/>
  <c r="H175" i="11"/>
  <c r="H179" i="11"/>
  <c r="H73" i="11"/>
  <c r="H139" i="11"/>
  <c r="H74" i="11"/>
  <c r="H75" i="11"/>
  <c r="H76" i="11"/>
  <c r="H128" i="11"/>
  <c r="H77" i="11"/>
  <c r="H242" i="11"/>
  <c r="H78" i="11"/>
  <c r="H170" i="11"/>
  <c r="H311" i="11"/>
  <c r="H274" i="11"/>
  <c r="H211" i="11"/>
  <c r="H174" i="11"/>
  <c r="H220" i="11"/>
  <c r="H119" i="11"/>
  <c r="H79" i="11"/>
  <c r="H80" i="11"/>
  <c r="H81" i="11"/>
  <c r="H229" i="11"/>
  <c r="H82" i="11"/>
  <c r="H120" i="11"/>
  <c r="H83" i="11"/>
  <c r="H84" i="11"/>
  <c r="H85" i="11"/>
  <c r="H86" i="11"/>
  <c r="H87" i="11"/>
  <c r="H88" i="11"/>
  <c r="H89" i="11"/>
  <c r="H204" i="11"/>
  <c r="H90" i="11"/>
  <c r="H91" i="11"/>
  <c r="H166" i="11"/>
  <c r="H235" i="11"/>
  <c r="H236" i="11"/>
  <c r="H92" i="11"/>
  <c r="H205" i="11"/>
  <c r="H93" i="11"/>
  <c r="H94" i="11"/>
  <c r="H221" i="11"/>
  <c r="H222" i="11"/>
  <c r="H256" i="11"/>
  <c r="H257" i="11"/>
  <c r="H95" i="11"/>
  <c r="H96" i="11"/>
  <c r="H148" i="11"/>
  <c r="H275" i="11"/>
  <c r="H97" i="11"/>
  <c r="H312" i="11"/>
  <c r="H313" i="11"/>
  <c r="H187" i="11"/>
  <c r="H178" i="11"/>
  <c r="H167" i="11"/>
  <c r="H258" i="11"/>
  <c r="H276" i="11"/>
  <c r="H277" i="11"/>
  <c r="H278" i="11"/>
  <c r="H168" i="11"/>
  <c r="H263" i="11"/>
  <c r="H129" i="11"/>
  <c r="H307" i="11"/>
  <c r="H190" i="11"/>
  <c r="H191" i="11"/>
  <c r="H151" i="11"/>
  <c r="H160" i="11"/>
  <c r="H314" i="11"/>
  <c r="H230" i="11"/>
  <c r="H206" i="11"/>
  <c r="H98" i="11"/>
  <c r="H130" i="11"/>
  <c r="H265" i="11"/>
  <c r="H259" i="11"/>
  <c r="H232" i="11"/>
  <c r="H185" i="11"/>
  <c r="H264" i="11"/>
  <c r="H279" i="11"/>
  <c r="H131" i="11"/>
  <c r="H284" i="11"/>
  <c r="H260" i="11"/>
  <c r="H301" i="11"/>
  <c r="H195" i="11"/>
  <c r="H99" i="11"/>
  <c r="H207" i="11"/>
  <c r="H100" i="11"/>
  <c r="H299" i="11"/>
  <c r="H285" i="11"/>
  <c r="H325" i="11"/>
  <c r="H286" i="11"/>
  <c r="H101" i="11"/>
  <c r="H102" i="11"/>
  <c r="H156" i="11"/>
  <c r="H186" i="11"/>
  <c r="H326" i="11"/>
  <c r="H308" i="11"/>
  <c r="H335" i="11"/>
  <c r="H287" i="11"/>
  <c r="H339" i="11"/>
  <c r="C13" i="10"/>
  <c r="D13" i="10"/>
  <c r="B13" i="10"/>
  <c r="B5" i="9"/>
  <c r="B7" i="9"/>
  <c r="L31" i="8"/>
  <c r="M31" i="8"/>
  <c r="N31" i="8"/>
  <c r="O31" i="8"/>
  <c r="P31" i="8"/>
  <c r="K31" i="8"/>
  <c r="C7" i="8"/>
  <c r="D7" i="8"/>
  <c r="E7" i="8"/>
  <c r="F7" i="8"/>
  <c r="G7" i="8"/>
  <c r="B7" i="8"/>
  <c r="B8" i="8" s="1"/>
  <c r="B24" i="7"/>
  <c r="C24" i="7"/>
  <c r="D24" i="7"/>
  <c r="E24" i="7"/>
  <c r="F24" i="7"/>
  <c r="G24" i="7"/>
  <c r="C15" i="7"/>
  <c r="C25" i="7" s="1"/>
  <c r="D15" i="7"/>
  <c r="D25" i="7" s="1"/>
  <c r="E15" i="7"/>
  <c r="E25" i="7" s="1"/>
  <c r="F15" i="7"/>
  <c r="F25" i="7" s="1"/>
  <c r="G15" i="7"/>
  <c r="G25" i="7" s="1"/>
  <c r="B15" i="7"/>
  <c r="B25" i="7" s="1"/>
  <c r="B14" i="7"/>
  <c r="B21" i="7"/>
  <c r="C26" i="7" s="1"/>
  <c r="C21" i="7"/>
  <c r="D26" i="7" s="1"/>
  <c r="D21" i="7"/>
  <c r="E26" i="7" s="1"/>
  <c r="E21" i="7"/>
  <c r="F26" i="7" s="1"/>
  <c r="F21" i="7"/>
  <c r="G26" i="7" s="1"/>
  <c r="A19" i="7"/>
  <c r="A21" i="7" s="1"/>
  <c r="B26" i="7" s="1"/>
  <c r="C6" i="7"/>
  <c r="C3" i="7"/>
  <c r="AA2" i="6"/>
  <c r="AB2" i="6"/>
  <c r="Y2" i="6"/>
  <c r="AA3" i="6"/>
  <c r="AB3" i="6"/>
  <c r="Y3" i="6"/>
  <c r="AA4" i="6"/>
  <c r="AB4" i="6"/>
  <c r="Y4" i="6"/>
  <c r="AA5" i="6"/>
  <c r="AB5" i="6"/>
  <c r="Y5" i="6"/>
  <c r="AA6" i="6"/>
  <c r="AB6" i="6"/>
  <c r="Y6" i="6"/>
  <c r="AA7" i="6"/>
  <c r="AB7" i="6"/>
  <c r="Y7" i="6"/>
  <c r="AA8" i="6"/>
  <c r="AB8" i="6"/>
  <c r="Y8" i="6"/>
  <c r="AA9" i="6"/>
  <c r="AB9" i="6"/>
  <c r="Y9" i="6"/>
  <c r="AA10" i="6"/>
  <c r="AB10" i="6"/>
  <c r="Y10" i="6"/>
  <c r="AA11" i="6"/>
  <c r="AB11" i="6"/>
  <c r="Y11" i="6"/>
  <c r="AA12" i="6"/>
  <c r="AB12" i="6"/>
  <c r="Y12" i="6"/>
  <c r="AA13" i="6"/>
  <c r="AB13" i="6"/>
  <c r="Y13" i="6"/>
  <c r="AA14" i="6"/>
  <c r="AB14" i="6"/>
  <c r="Y14" i="6"/>
  <c r="AA15" i="6"/>
  <c r="AB15" i="6"/>
  <c r="Y15" i="6"/>
  <c r="X10" i="6"/>
  <c r="X9" i="6"/>
  <c r="X8" i="6"/>
  <c r="X7" i="6"/>
  <c r="X6" i="6"/>
  <c r="X5" i="6"/>
  <c r="X4" i="6"/>
  <c r="X3" i="6"/>
  <c r="X2" i="6"/>
  <c r="Z15" i="6"/>
  <c r="Z14" i="6"/>
  <c r="Z13" i="6"/>
  <c r="Z12" i="6"/>
  <c r="Z11" i="6"/>
  <c r="Z10" i="6"/>
  <c r="Z9" i="6"/>
  <c r="Z8" i="6"/>
  <c r="Z7" i="6"/>
  <c r="Z6" i="6"/>
  <c r="Z5" i="6"/>
  <c r="Z4" i="6"/>
  <c r="Z3" i="6"/>
  <c r="Z2" i="6"/>
  <c r="R2" i="6"/>
  <c r="S2" i="6"/>
  <c r="T2" i="6"/>
  <c r="U2" i="6"/>
  <c r="P2" i="6"/>
  <c r="R3" i="6"/>
  <c r="S3" i="6"/>
  <c r="T3" i="6"/>
  <c r="U3" i="6"/>
  <c r="P3" i="6"/>
  <c r="R4" i="6"/>
  <c r="S4" i="6"/>
  <c r="T4" i="6"/>
  <c r="U4" i="6"/>
  <c r="P4" i="6"/>
  <c r="R5" i="6"/>
  <c r="S5" i="6"/>
  <c r="T5" i="6"/>
  <c r="U5" i="6"/>
  <c r="P5" i="6"/>
  <c r="R6" i="6"/>
  <c r="S6" i="6"/>
  <c r="T6" i="6"/>
  <c r="U6" i="6"/>
  <c r="P6" i="6"/>
  <c r="R7" i="6"/>
  <c r="S7" i="6"/>
  <c r="T7" i="6"/>
  <c r="U7" i="6"/>
  <c r="P7" i="6"/>
  <c r="R8" i="6"/>
  <c r="S8" i="6"/>
  <c r="T8" i="6"/>
  <c r="U8" i="6"/>
  <c r="P8" i="6"/>
  <c r="R9" i="6"/>
  <c r="S9" i="6"/>
  <c r="T9" i="6"/>
  <c r="U9" i="6"/>
  <c r="P9" i="6"/>
  <c r="R10" i="6"/>
  <c r="S10" i="6"/>
  <c r="T10" i="6"/>
  <c r="U10" i="6"/>
  <c r="P10" i="6"/>
  <c r="R11" i="6"/>
  <c r="S11" i="6"/>
  <c r="T11" i="6"/>
  <c r="U11" i="6"/>
  <c r="P11" i="6"/>
  <c r="R12" i="6"/>
  <c r="S12" i="6"/>
  <c r="T12" i="6"/>
  <c r="U12" i="6"/>
  <c r="P12" i="6"/>
  <c r="R13" i="6"/>
  <c r="S13" i="6"/>
  <c r="T13" i="6"/>
  <c r="U13" i="6"/>
  <c r="P13" i="6"/>
  <c r="R14" i="6"/>
  <c r="S14" i="6"/>
  <c r="T14" i="6"/>
  <c r="U14" i="6"/>
  <c r="P14" i="6"/>
  <c r="R15" i="6"/>
  <c r="S15" i="6"/>
  <c r="T15" i="6"/>
  <c r="U15" i="6"/>
  <c r="P15" i="6"/>
  <c r="Q15" i="6"/>
  <c r="Q14" i="6"/>
  <c r="Q13" i="6"/>
  <c r="Q12" i="6"/>
  <c r="Q11" i="6"/>
  <c r="Q3" i="6"/>
  <c r="Q4" i="6"/>
  <c r="Q5" i="6"/>
  <c r="Q6" i="6"/>
  <c r="Q7" i="6"/>
  <c r="Q8" i="6"/>
  <c r="Q9" i="6"/>
  <c r="Q10" i="6"/>
  <c r="Q2" i="6"/>
  <c r="O2" i="6"/>
  <c r="O3" i="6"/>
  <c r="O4" i="6"/>
  <c r="O5" i="6"/>
  <c r="O6" i="6"/>
  <c r="O7" i="6"/>
  <c r="O8" i="6"/>
  <c r="O9" i="6"/>
  <c r="O10" i="6"/>
  <c r="L9" i="1"/>
  <c r="L10" i="1"/>
  <c r="L11" i="1"/>
  <c r="L8" i="1"/>
  <c r="K2" i="1"/>
  <c r="K3" i="1"/>
  <c r="K4" i="1"/>
  <c r="K1" i="1"/>
  <c r="K45" i="6"/>
  <c r="L45" i="6"/>
  <c r="M45" i="6"/>
  <c r="J45" i="6"/>
  <c r="C45" i="6"/>
  <c r="D45" i="6"/>
  <c r="E45" i="6"/>
  <c r="F45" i="6"/>
  <c r="G45" i="6"/>
  <c r="B45" i="6"/>
  <c r="C16" i="5"/>
  <c r="D16" i="5"/>
  <c r="E16" i="5"/>
  <c r="F16" i="5"/>
  <c r="G16" i="5"/>
  <c r="C17" i="5"/>
  <c r="D17" i="5"/>
  <c r="E17" i="5"/>
  <c r="F17" i="5"/>
  <c r="G17" i="5"/>
  <c r="C18" i="5"/>
  <c r="D18" i="5"/>
  <c r="E18" i="5"/>
  <c r="F18" i="5"/>
  <c r="G18" i="5"/>
  <c r="C6" i="5"/>
  <c r="D6" i="5"/>
  <c r="D19" i="5" s="1"/>
  <c r="E6" i="5"/>
  <c r="E19" i="5" s="1"/>
  <c r="F6" i="5"/>
  <c r="F19" i="5" s="1"/>
  <c r="G6" i="5"/>
  <c r="B6" i="5"/>
  <c r="B19" i="5" s="1"/>
  <c r="B17" i="5"/>
  <c r="B18" i="5"/>
  <c r="B16" i="5"/>
  <c r="G12" i="5"/>
  <c r="F12" i="5"/>
  <c r="E12" i="5"/>
  <c r="D12" i="5"/>
  <c r="C12" i="5"/>
  <c r="B12" i="5"/>
  <c r="B5" i="4"/>
  <c r="B6" i="4" s="1"/>
  <c r="C5" i="4"/>
  <c r="C6" i="4" s="1"/>
  <c r="D5" i="4"/>
  <c r="E5" i="4"/>
  <c r="E6" i="4" s="1"/>
  <c r="F5" i="4"/>
  <c r="F6" i="4" s="1"/>
  <c r="G5" i="4"/>
  <c r="G6" i="4" s="1"/>
  <c r="M2" i="3"/>
  <c r="M3" i="3"/>
  <c r="M4" i="3"/>
  <c r="M5" i="3"/>
  <c r="M6" i="3"/>
  <c r="M1" i="3"/>
  <c r="N1" i="3"/>
  <c r="K2" i="3"/>
  <c r="K3" i="3"/>
  <c r="K4" i="3"/>
  <c r="K5" i="3"/>
  <c r="K6" i="3"/>
  <c r="L1" i="3"/>
  <c r="K1" i="3"/>
  <c r="C6" i="3"/>
  <c r="C7" i="3" s="1"/>
  <c r="D6" i="3"/>
  <c r="E6" i="3"/>
  <c r="E7" i="3" s="1"/>
  <c r="F6" i="3"/>
  <c r="F7" i="3" s="1"/>
  <c r="G6" i="3"/>
  <c r="G7" i="3" s="1"/>
  <c r="B6" i="3"/>
  <c r="B7" i="3" s="1"/>
  <c r="D42" i="2"/>
  <c r="E42" i="2"/>
  <c r="F42" i="2"/>
  <c r="G42" i="2"/>
  <c r="H42" i="2"/>
  <c r="C42" i="2"/>
  <c r="C5" i="1"/>
  <c r="D5" i="1"/>
  <c r="L12" i="1" s="1"/>
  <c r="K12" i="1" s="1"/>
  <c r="E5" i="1"/>
  <c r="F5" i="1"/>
  <c r="B5" i="1"/>
  <c r="G5" i="1"/>
  <c r="K5" i="1" s="1"/>
  <c r="D6" i="4" l="1"/>
  <c r="L7" i="4"/>
  <c r="T76" i="15"/>
  <c r="T74" i="15"/>
  <c r="T58" i="15"/>
  <c r="T50" i="15"/>
  <c r="D8" i="8"/>
  <c r="G19" i="5"/>
  <c r="G8" i="8"/>
  <c r="B76" i="15"/>
  <c r="O76" i="15" s="1"/>
  <c r="S76" i="15" s="1"/>
  <c r="F8" i="8"/>
  <c r="E8" i="8"/>
  <c r="B77" i="15"/>
  <c r="O77" i="15" s="1"/>
  <c r="T77" i="15" s="1"/>
  <c r="B74" i="15"/>
  <c r="O74" i="15" s="1"/>
  <c r="S74" i="15" s="1"/>
  <c r="B73" i="15"/>
  <c r="O73" i="15" s="1"/>
  <c r="T73" i="15" s="1"/>
  <c r="B70" i="15"/>
  <c r="O70" i="15" s="1"/>
  <c r="T70" i="15" s="1"/>
  <c r="B69" i="15"/>
  <c r="O69" i="15" s="1"/>
  <c r="T69" i="15" s="1"/>
  <c r="B66" i="15"/>
  <c r="O66" i="15" s="1"/>
  <c r="S66" i="15" s="1"/>
  <c r="B65" i="15"/>
  <c r="O65" i="15" s="1"/>
  <c r="T65" i="15" s="1"/>
  <c r="B62" i="15"/>
  <c r="O62" i="15" s="1"/>
  <c r="T62" i="15" s="1"/>
  <c r="B61" i="15"/>
  <c r="O61" i="15" s="1"/>
  <c r="T61" i="15" s="1"/>
  <c r="B58" i="15"/>
  <c r="O58" i="15" s="1"/>
  <c r="S58" i="15" s="1"/>
  <c r="B57" i="15"/>
  <c r="O57" i="15" s="1"/>
  <c r="T57" i="15" s="1"/>
  <c r="B54" i="15"/>
  <c r="O54" i="15" s="1"/>
  <c r="T54" i="15" s="1"/>
  <c r="B53" i="15"/>
  <c r="O53" i="15" s="1"/>
  <c r="T53" i="15" s="1"/>
  <c r="B50" i="15"/>
  <c r="O50" i="15" s="1"/>
  <c r="S50" i="15" s="1"/>
  <c r="B49" i="15"/>
  <c r="O49" i="15" s="1"/>
  <c r="T49" i="15" s="1"/>
  <c r="B46" i="15"/>
  <c r="O46" i="15" s="1"/>
  <c r="S46" i="15" s="1"/>
  <c r="B45" i="15"/>
  <c r="O45" i="15" s="1"/>
  <c r="T45" i="15" s="1"/>
  <c r="J78" i="15"/>
  <c r="Q77" i="15"/>
  <c r="S77" i="15" s="1"/>
  <c r="P75" i="15"/>
  <c r="P74" i="15"/>
  <c r="R74" i="15" s="1"/>
  <c r="Q73" i="15"/>
  <c r="P71" i="15"/>
  <c r="R71" i="15" s="1"/>
  <c r="P70" i="15"/>
  <c r="R70" i="15" s="1"/>
  <c r="Q69" i="15"/>
  <c r="S69" i="15" s="1"/>
  <c r="P67" i="15"/>
  <c r="P66" i="15"/>
  <c r="R66" i="15" s="1"/>
  <c r="Q65" i="15"/>
  <c r="S65" i="15" s="1"/>
  <c r="P63" i="15"/>
  <c r="R63" i="15" s="1"/>
  <c r="P62" i="15"/>
  <c r="Q61" i="15"/>
  <c r="S61" i="15" s="1"/>
  <c r="P59" i="15"/>
  <c r="P58" i="15"/>
  <c r="R58" i="15" s="1"/>
  <c r="Q57" i="15"/>
  <c r="P55" i="15"/>
  <c r="R55" i="15" s="1"/>
  <c r="P54" i="15"/>
  <c r="R54" i="15" s="1"/>
  <c r="Q53" i="15"/>
  <c r="S53" i="15" s="1"/>
  <c r="P51" i="15"/>
  <c r="R51" i="15" s="1"/>
  <c r="P50" i="15"/>
  <c r="R50" i="15" s="1"/>
  <c r="Q49" i="15"/>
  <c r="S49" i="15" s="1"/>
  <c r="P47" i="15"/>
  <c r="R47" i="15" s="1"/>
  <c r="P46" i="15"/>
  <c r="Q45" i="15"/>
  <c r="P43" i="15"/>
  <c r="L10" i="26"/>
  <c r="G41" i="10"/>
  <c r="C41" i="10"/>
  <c r="J7" i="4"/>
  <c r="B75" i="15"/>
  <c r="O75" i="15" s="1"/>
  <c r="T75" i="15" s="1"/>
  <c r="B71" i="15"/>
  <c r="O71" i="15" s="1"/>
  <c r="T71" i="15" s="1"/>
  <c r="B67" i="15"/>
  <c r="O67" i="15" s="1"/>
  <c r="T67" i="15" s="1"/>
  <c r="B63" i="15"/>
  <c r="O63" i="15" s="1"/>
  <c r="T63" i="15" s="1"/>
  <c r="B59" i="15"/>
  <c r="O59" i="15" s="1"/>
  <c r="T59" i="15" s="1"/>
  <c r="B55" i="15"/>
  <c r="O55" i="15" s="1"/>
  <c r="T55" i="15" s="1"/>
  <c r="B47" i="15"/>
  <c r="O47" i="15" s="1"/>
  <c r="T47" i="15" s="1"/>
  <c r="B43" i="15"/>
  <c r="O43" i="15" s="1"/>
  <c r="T43" i="15" s="1"/>
  <c r="P42" i="15"/>
  <c r="P76" i="15"/>
  <c r="R76" i="15" s="1"/>
  <c r="F41" i="10"/>
  <c r="O7" i="4"/>
  <c r="K7" i="4"/>
  <c r="B72" i="15"/>
  <c r="O72" i="15" s="1"/>
  <c r="S72" i="15" s="1"/>
  <c r="B68" i="15"/>
  <c r="O68" i="15" s="1"/>
  <c r="S68" i="15" s="1"/>
  <c r="B64" i="15"/>
  <c r="O64" i="15" s="1"/>
  <c r="T64" i="15" s="1"/>
  <c r="B60" i="15"/>
  <c r="O60" i="15" s="1"/>
  <c r="S60" i="15" s="1"/>
  <c r="B56" i="15"/>
  <c r="O56" i="15" s="1"/>
  <c r="S56" i="15" s="1"/>
  <c r="B52" i="15"/>
  <c r="O52" i="15" s="1"/>
  <c r="S52" i="15" s="1"/>
  <c r="B48" i="15"/>
  <c r="O48" i="15" s="1"/>
  <c r="S48" i="15" s="1"/>
  <c r="B44" i="15"/>
  <c r="O44" i="15" s="1"/>
  <c r="T44" i="15" s="1"/>
  <c r="F135" i="23"/>
  <c r="N7" i="4"/>
  <c r="C19" i="5"/>
  <c r="C8" i="8"/>
  <c r="Q51" i="15"/>
  <c r="S51" i="15" s="1"/>
  <c r="G135" i="23"/>
  <c r="M7" i="4"/>
  <c r="B30" i="10"/>
  <c r="B28" i="10"/>
  <c r="B22" i="10"/>
  <c r="C30" i="10"/>
  <c r="C28" i="10"/>
  <c r="L9" i="16"/>
  <c r="L8" i="16"/>
  <c r="C22" i="10"/>
  <c r="B29" i="10"/>
  <c r="D22" i="10"/>
  <c r="C26" i="10"/>
  <c r="B26" i="10"/>
  <c r="K10" i="26"/>
  <c r="M10" i="26"/>
  <c r="N10" i="26"/>
  <c r="F202" i="24"/>
  <c r="G202" i="24"/>
  <c r="E15" i="18"/>
  <c r="E13" i="18"/>
  <c r="C7" i="18"/>
  <c r="C16" i="18"/>
  <c r="C14" i="18"/>
  <c r="D16" i="18"/>
  <c r="D14" i="18"/>
  <c r="D7" i="18"/>
  <c r="G15" i="18"/>
  <c r="G13" i="18"/>
  <c r="F12" i="18"/>
  <c r="B12" i="18"/>
  <c r="E7" i="18"/>
  <c r="G12" i="18"/>
  <c r="C12" i="18"/>
  <c r="F15" i="18"/>
  <c r="B15" i="18"/>
  <c r="F13" i="18"/>
  <c r="B13" i="18"/>
  <c r="F7" i="18"/>
  <c r="B7" i="18"/>
  <c r="D12" i="18"/>
  <c r="E16" i="18"/>
  <c r="G16" i="18"/>
  <c r="C15" i="18"/>
  <c r="E14" i="18"/>
  <c r="G14" i="18"/>
  <c r="C13" i="18"/>
  <c r="F16" i="18"/>
  <c r="B16" i="18"/>
  <c r="D15" i="18"/>
  <c r="L7" i="16"/>
  <c r="B42" i="15"/>
  <c r="K10" i="1"/>
  <c r="K11" i="1"/>
  <c r="K9" i="1"/>
  <c r="J3" i="1"/>
  <c r="J5" i="1"/>
  <c r="J4" i="1"/>
  <c r="J2" i="1"/>
  <c r="H4" i="3"/>
  <c r="L4" i="3" s="1"/>
  <c r="H6" i="3"/>
  <c r="L6" i="3" s="1"/>
  <c r="H2" i="3"/>
  <c r="L2" i="3" s="1"/>
  <c r="H3" i="3"/>
  <c r="L3" i="3" s="1"/>
  <c r="H5" i="3"/>
  <c r="L5" i="3" s="1"/>
  <c r="H7" i="3"/>
  <c r="D7" i="3"/>
  <c r="O42" i="15" l="1"/>
  <c r="B78" i="15"/>
  <c r="C31" i="10"/>
  <c r="R46" i="15"/>
  <c r="S57" i="15"/>
  <c r="R62" i="15"/>
  <c r="R67" i="15"/>
  <c r="S73" i="15"/>
  <c r="Q78" i="15"/>
  <c r="J79" i="15"/>
  <c r="P78" i="15"/>
  <c r="T46" i="15"/>
  <c r="R52" i="15"/>
  <c r="R56" i="15"/>
  <c r="T60" i="15"/>
  <c r="T66" i="15"/>
  <c r="R72" i="15"/>
  <c r="S43" i="15"/>
  <c r="S47" i="15"/>
  <c r="R57" i="15"/>
  <c r="R65" i="15"/>
  <c r="R73" i="15"/>
  <c r="S44" i="15"/>
  <c r="S54" i="15"/>
  <c r="S62" i="15"/>
  <c r="S70" i="15"/>
  <c r="R48" i="15"/>
  <c r="T52" i="15"/>
  <c r="T56" i="15"/>
  <c r="R68" i="15"/>
  <c r="T72" i="15"/>
  <c r="R49" i="15"/>
  <c r="S59" i="15"/>
  <c r="S67" i="15"/>
  <c r="S75" i="15"/>
  <c r="S64" i="15"/>
  <c r="R43" i="15"/>
  <c r="R59" i="15"/>
  <c r="R75" i="15"/>
  <c r="R44" i="15"/>
  <c r="T48" i="15"/>
  <c r="R64" i="15"/>
  <c r="T68" i="15"/>
  <c r="R53" i="15"/>
  <c r="R61" i="15"/>
  <c r="R69" i="15"/>
  <c r="R77" i="15"/>
  <c r="S45" i="15"/>
  <c r="R60" i="15"/>
  <c r="R45" i="15"/>
  <c r="S55" i="15"/>
  <c r="S63" i="15"/>
  <c r="S71" i="15"/>
  <c r="B31" i="10"/>
  <c r="I4" i="3"/>
  <c r="N4" i="3" s="1"/>
  <c r="I2" i="3"/>
  <c r="N2" i="3" s="1"/>
  <c r="I3" i="3"/>
  <c r="N3" i="3" s="1"/>
  <c r="I5" i="3"/>
  <c r="N5" i="3" s="1"/>
  <c r="I7" i="3"/>
  <c r="I6" i="3"/>
  <c r="N6" i="3" s="1"/>
  <c r="O78" i="15" l="1"/>
  <c r="T78" i="15" s="1"/>
  <c r="B79" i="15"/>
  <c r="O79" i="15" s="1"/>
  <c r="E79" i="15"/>
  <c r="G79" i="15"/>
  <c r="I79" i="15"/>
  <c r="H79" i="15"/>
  <c r="K79" i="15"/>
  <c r="T79" i="15" s="1"/>
  <c r="D79" i="15"/>
  <c r="L79" i="15"/>
  <c r="C79" i="15"/>
  <c r="Q79" i="15" s="1"/>
  <c r="S79" i="15" s="1"/>
  <c r="F79" i="15"/>
  <c r="S78" i="15"/>
  <c r="S42" i="15"/>
  <c r="T42" i="15"/>
  <c r="R42" i="15"/>
  <c r="P79" i="15" l="1"/>
  <c r="R79" i="15" s="1"/>
  <c r="R78" i="15"/>
</calcChain>
</file>

<file path=xl/sharedStrings.xml><?xml version="1.0" encoding="utf-8"?>
<sst xmlns="http://schemas.openxmlformats.org/spreadsheetml/2006/main" count="4135" uniqueCount="508">
  <si>
    <t>studentType</t>
  </si>
  <si>
    <t>Chuuk</t>
  </si>
  <si>
    <t>Kosrae</t>
  </si>
  <si>
    <t>National</t>
  </si>
  <si>
    <t>Pohnpei</t>
  </si>
  <si>
    <t>Yap</t>
  </si>
  <si>
    <t>CN</t>
  </si>
  <si>
    <t>NE</t>
  </si>
  <si>
    <t>RE</t>
  </si>
  <si>
    <t>Continuing</t>
  </si>
  <si>
    <t>New</t>
  </si>
  <si>
    <t>Returning</t>
  </si>
  <si>
    <t>Total</t>
  </si>
  <si>
    <t>majorDescription</t>
  </si>
  <si>
    <t>degree</t>
  </si>
  <si>
    <t>Accounting</t>
  </si>
  <si>
    <t>TYC</t>
  </si>
  <si>
    <t>Agriculture</t>
  </si>
  <si>
    <t>AS</t>
  </si>
  <si>
    <t>Agriculture and Food Technology</t>
  </si>
  <si>
    <t>CA</t>
  </si>
  <si>
    <t>Bookkeeping</t>
  </si>
  <si>
    <t>Building Maintenance and Repair</t>
  </si>
  <si>
    <t>Building Technology</t>
  </si>
  <si>
    <t>AAS</t>
  </si>
  <si>
    <t>Business Administration</t>
  </si>
  <si>
    <t>Cabinet Making/Furniture Making</t>
  </si>
  <si>
    <t>Career Education: Motor Vehicle Mechanic</t>
  </si>
  <si>
    <t>Carpentry</t>
  </si>
  <si>
    <t>Computer Information Systems</t>
  </si>
  <si>
    <t>Construction Electricity</t>
  </si>
  <si>
    <t>Early Childhood Education</t>
  </si>
  <si>
    <t>Electronic Engineering Technology</t>
  </si>
  <si>
    <t>Electronics Technology</t>
  </si>
  <si>
    <t>Elementary Education</t>
  </si>
  <si>
    <t>BA</t>
  </si>
  <si>
    <t>General Business</t>
  </si>
  <si>
    <t>General Studies</t>
  </si>
  <si>
    <t>Health Assistant Training Program</t>
  </si>
  <si>
    <t>Health Career Opportunities Program</t>
  </si>
  <si>
    <t>AA</t>
  </si>
  <si>
    <t>Hospitality Management</t>
  </si>
  <si>
    <t>Law Enforcement</t>
  </si>
  <si>
    <t>Liberal Arts</t>
  </si>
  <si>
    <t>Liberal Arts / Media Studies</t>
  </si>
  <si>
    <t>Marine Science</t>
  </si>
  <si>
    <t>Micronesian Studies</t>
  </si>
  <si>
    <t>Nursing</t>
  </si>
  <si>
    <t>Public Health</t>
  </si>
  <si>
    <t>Refrigerator and Air Conditioning</t>
  </si>
  <si>
    <t>Secretarial Science</t>
  </si>
  <si>
    <t>Teacher Education - Elementary</t>
  </si>
  <si>
    <t>Teacher Preparation</t>
  </si>
  <si>
    <t>Teacher Preparation - Elementary</t>
  </si>
  <si>
    <t>Telecommunication Technology</t>
  </si>
  <si>
    <t>Trial Counselor</t>
  </si>
  <si>
    <t>unclassified</t>
  </si>
  <si>
    <t>UC</t>
  </si>
  <si>
    <t>stateOrigin</t>
  </si>
  <si>
    <t>FJ</t>
  </si>
  <si>
    <t>HI</t>
  </si>
  <si>
    <t>LK</t>
  </si>
  <si>
    <t>MH</t>
  </si>
  <si>
    <t>OR</t>
  </si>
  <si>
    <t>PH</t>
  </si>
  <si>
    <t>PW</t>
  </si>
  <si>
    <t>Other</t>
  </si>
  <si>
    <t>Percent</t>
  </si>
  <si>
    <t>Fall 2010 Full Time</t>
  </si>
  <si>
    <t>Fall 2010 Percent Full Time</t>
  </si>
  <si>
    <t>Age</t>
  </si>
  <si>
    <t>26-30</t>
  </si>
  <si>
    <t>31-35</t>
  </si>
  <si>
    <t>36-40</t>
  </si>
  <si>
    <t>50+</t>
  </si>
  <si>
    <t>41-49</t>
  </si>
  <si>
    <t>Fall2009 New</t>
  </si>
  <si>
    <t>Fall2010 Continuing</t>
  </si>
  <si>
    <t>Retention Rate</t>
  </si>
  <si>
    <t>Fall 2009 New Full Time</t>
  </si>
  <si>
    <t>Fall 2010 Continuing</t>
  </si>
  <si>
    <t>total</t>
  </si>
  <si>
    <t>Retention Full Time</t>
  </si>
  <si>
    <t>Rention New FT</t>
  </si>
  <si>
    <t>Retention New All</t>
  </si>
  <si>
    <t>Type</t>
  </si>
  <si>
    <t>FTE</t>
  </si>
  <si>
    <t>Headcount</t>
  </si>
  <si>
    <t>Total Student-coures</t>
  </si>
  <si>
    <t>Total student-developmental</t>
  </si>
  <si>
    <t>Total college level</t>
  </si>
  <si>
    <t>UD</t>
  </si>
  <si>
    <t>Fall 09</t>
  </si>
  <si>
    <t>campusDescription</t>
  </si>
  <si>
    <t>CountOfqrySTUDENT20103_act_identity</t>
  </si>
  <si>
    <t>Aa</t>
  </si>
  <si>
    <t>Fall 10 New retention</t>
  </si>
  <si>
    <t>Total Of identity</t>
  </si>
  <si>
    <t>F</t>
  </si>
  <si>
    <t>M</t>
  </si>
  <si>
    <t>C</t>
  </si>
  <si>
    <t>K</t>
  </si>
  <si>
    <t>P</t>
  </si>
  <si>
    <t>Y</t>
  </si>
  <si>
    <t>Fall 2010 Enrollment by Major &amp; Campus</t>
  </si>
  <si>
    <t>term</t>
  </si>
  <si>
    <t>subject</t>
  </si>
  <si>
    <t>courseNum</t>
  </si>
  <si>
    <t>CountOfsectionNum</t>
  </si>
  <si>
    <t>SumOfenrollmentMax</t>
  </si>
  <si>
    <t>SumOfenrollment</t>
  </si>
  <si>
    <t>AC</t>
  </si>
  <si>
    <t>131</t>
  </si>
  <si>
    <t>BK</t>
  </si>
  <si>
    <t>095</t>
  </si>
  <si>
    <t>BU</t>
  </si>
  <si>
    <t>097</t>
  </si>
  <si>
    <t>098</t>
  </si>
  <si>
    <t>100</t>
  </si>
  <si>
    <t>101</t>
  </si>
  <si>
    <t>100S</t>
  </si>
  <si>
    <t>ED</t>
  </si>
  <si>
    <t>200W</t>
  </si>
  <si>
    <t>210</t>
  </si>
  <si>
    <t>211</t>
  </si>
  <si>
    <t>212</t>
  </si>
  <si>
    <t>215</t>
  </si>
  <si>
    <t>225</t>
  </si>
  <si>
    <t>292</t>
  </si>
  <si>
    <t>301B</t>
  </si>
  <si>
    <t>EN</t>
  </si>
  <si>
    <t>110</t>
  </si>
  <si>
    <t>120A</t>
  </si>
  <si>
    <t>120B</t>
  </si>
  <si>
    <t>208</t>
  </si>
  <si>
    <t>EN/CO</t>
  </si>
  <si>
    <t>205</t>
  </si>
  <si>
    <t>ESL</t>
  </si>
  <si>
    <t>071</t>
  </si>
  <si>
    <t>079</t>
  </si>
  <si>
    <t>087</t>
  </si>
  <si>
    <t>088</t>
  </si>
  <si>
    <t>089</t>
  </si>
  <si>
    <t>091</t>
  </si>
  <si>
    <t>092</t>
  </si>
  <si>
    <t>099</t>
  </si>
  <si>
    <t>ESL/BU</t>
  </si>
  <si>
    <t>096</t>
  </si>
  <si>
    <t>MS</t>
  </si>
  <si>
    <t>MS/ED</t>
  </si>
  <si>
    <t>210A</t>
  </si>
  <si>
    <t>PY</t>
  </si>
  <si>
    <t>201</t>
  </si>
  <si>
    <t>300</t>
  </si>
  <si>
    <t>SC</t>
  </si>
  <si>
    <t>094</t>
  </si>
  <si>
    <t>100A</t>
  </si>
  <si>
    <t>111</t>
  </si>
  <si>
    <t>117</t>
  </si>
  <si>
    <t>SS</t>
  </si>
  <si>
    <t>120</t>
  </si>
  <si>
    <t>150</t>
  </si>
  <si>
    <t>170</t>
  </si>
  <si>
    <t>VCT</t>
  </si>
  <si>
    <t>153</t>
  </si>
  <si>
    <t>AG</t>
  </si>
  <si>
    <t>084</t>
  </si>
  <si>
    <t>086</t>
  </si>
  <si>
    <t>123</t>
  </si>
  <si>
    <t>ESS</t>
  </si>
  <si>
    <t>102V</t>
  </si>
  <si>
    <t>230</t>
  </si>
  <si>
    <t>VAE</t>
  </si>
  <si>
    <t>103</t>
  </si>
  <si>
    <t>VCE</t>
  </si>
  <si>
    <t>195</t>
  </si>
  <si>
    <t>154</t>
  </si>
  <si>
    <t>163</t>
  </si>
  <si>
    <t>VEE</t>
  </si>
  <si>
    <t>135</t>
  </si>
  <si>
    <t>223</t>
  </si>
  <si>
    <t>240</t>
  </si>
  <si>
    <t>VSP</t>
  </si>
  <si>
    <t>121</t>
  </si>
  <si>
    <t>153A</t>
  </si>
  <si>
    <t>220</t>
  </si>
  <si>
    <t>250</t>
  </si>
  <si>
    <t>320</t>
  </si>
  <si>
    <t>325</t>
  </si>
  <si>
    <t>335</t>
  </si>
  <si>
    <t>290</t>
  </si>
  <si>
    <t>299</t>
  </si>
  <si>
    <t>AR</t>
  </si>
  <si>
    <t>260</t>
  </si>
  <si>
    <t>270</t>
  </si>
  <si>
    <t>271</t>
  </si>
  <si>
    <t>BU/MS</t>
  </si>
  <si>
    <t>105</t>
  </si>
  <si>
    <t>EC</t>
  </si>
  <si>
    <t>301A</t>
  </si>
  <si>
    <t>302</t>
  </si>
  <si>
    <t>303</t>
  </si>
  <si>
    <t>304</t>
  </si>
  <si>
    <t>305</t>
  </si>
  <si>
    <t>330</t>
  </si>
  <si>
    <t>338</t>
  </si>
  <si>
    <t>392</t>
  </si>
  <si>
    <t>473</t>
  </si>
  <si>
    <t>486</t>
  </si>
  <si>
    <t>489</t>
  </si>
  <si>
    <t>492</t>
  </si>
  <si>
    <t>498</t>
  </si>
  <si>
    <t>203</t>
  </si>
  <si>
    <t>101B</t>
  </si>
  <si>
    <t>102TT</t>
  </si>
  <si>
    <t>103R</t>
  </si>
  <si>
    <t>200</t>
  </si>
  <si>
    <t>FL</t>
  </si>
  <si>
    <t>102</t>
  </si>
  <si>
    <t>104</t>
  </si>
  <si>
    <t>IS</t>
  </si>
  <si>
    <t>280</t>
  </si>
  <si>
    <t>LAW</t>
  </si>
  <si>
    <t>228</t>
  </si>
  <si>
    <t>238</t>
  </si>
  <si>
    <t>MGT</t>
  </si>
  <si>
    <t>350</t>
  </si>
  <si>
    <t>MR</t>
  </si>
  <si>
    <t>254</t>
  </si>
  <si>
    <t>MU</t>
  </si>
  <si>
    <t>041</t>
  </si>
  <si>
    <t>051</t>
  </si>
  <si>
    <t>312</t>
  </si>
  <si>
    <t>316</t>
  </si>
  <si>
    <t>112</t>
  </si>
  <si>
    <t>115</t>
  </si>
  <si>
    <t>122A</t>
  </si>
  <si>
    <t>130</t>
  </si>
  <si>
    <t>255</t>
  </si>
  <si>
    <t>125</t>
  </si>
  <si>
    <t>090</t>
  </si>
  <si>
    <t>099B</t>
  </si>
  <si>
    <t>050</t>
  </si>
  <si>
    <t>101W</t>
  </si>
  <si>
    <t>102B</t>
  </si>
  <si>
    <t>160</t>
  </si>
  <si>
    <t>HTM</t>
  </si>
  <si>
    <t>165</t>
  </si>
  <si>
    <t>106</t>
  </si>
  <si>
    <t>VBM</t>
  </si>
  <si>
    <t>VCF</t>
  </si>
  <si>
    <t>222</t>
  </si>
  <si>
    <t>235</t>
  </si>
  <si>
    <t>266</t>
  </si>
  <si>
    <t>VEM</t>
  </si>
  <si>
    <t>113</t>
  </si>
  <si>
    <t>VTM</t>
  </si>
  <si>
    <t>213</t>
  </si>
  <si>
    <t>%</t>
  </si>
  <si>
    <t>instructorName1</t>
  </si>
  <si>
    <t/>
  </si>
  <si>
    <t>Acord, Suzanne</t>
  </si>
  <si>
    <t>Acosta, Nestor</t>
  </si>
  <si>
    <t>Acosta, Remedios</t>
  </si>
  <si>
    <t>Alosima, Allan</t>
  </si>
  <si>
    <t>Andreas, Robert</t>
  </si>
  <si>
    <t>Arnold, Roger</t>
  </si>
  <si>
    <t>Biza, Leilani</t>
  </si>
  <si>
    <t>Biza, Snyther</t>
  </si>
  <si>
    <t>Bloom, Gary</t>
  </si>
  <si>
    <t>Boily, Anna</t>
  </si>
  <si>
    <t>Braiel, Herner</t>
  </si>
  <si>
    <t>Buden, Donald</t>
  </si>
  <si>
    <t>Bueno, Rosalinda</t>
  </si>
  <si>
    <t>Buliche, Atkin</t>
  </si>
  <si>
    <t>Call, Jeremy</t>
  </si>
  <si>
    <t>Castro, Edper</t>
  </si>
  <si>
    <t>Chiwi, Richardson</t>
  </si>
  <si>
    <t>Coleman, Michael</t>
  </si>
  <si>
    <t>Cuboni, Giuseppe</t>
  </si>
  <si>
    <t>Currie, Totoa</t>
  </si>
  <si>
    <t>Curtin, Maureen</t>
  </si>
  <si>
    <t>Damayon, Evelyn</t>
  </si>
  <si>
    <t>Daniel, Deeleeann D</t>
  </si>
  <si>
    <t>Daoas, Doman</t>
  </si>
  <si>
    <t>Dema, Mihai-Theodor</t>
  </si>
  <si>
    <t>Dereas, Mariana Ben</t>
  </si>
  <si>
    <t>Diopulos, Bernis</t>
  </si>
  <si>
    <t>Dumo, Alieli</t>
  </si>
  <si>
    <t>Edgar, Gardner</t>
  </si>
  <si>
    <t>Elidok, Taylor</t>
  </si>
  <si>
    <t>Esteban, Bertoldo</t>
  </si>
  <si>
    <t>Eter, Switer L</t>
  </si>
  <si>
    <t>Etiker, David</t>
  </si>
  <si>
    <t>Etse, Penselynn</t>
  </si>
  <si>
    <t>Etse, Stanley</t>
  </si>
  <si>
    <t>Fagolimul, Jerry</t>
  </si>
  <si>
    <t>Felix, Joseph, Jr.</t>
  </si>
  <si>
    <t>Fenenigog, Virginia (Ginny)</t>
  </si>
  <si>
    <t>Fichtner, Brandi</t>
  </si>
  <si>
    <t>Fredrick, Mayson</t>
  </si>
  <si>
    <t>Gallen, Paul</t>
  </si>
  <si>
    <t>Garcia, Emmanuela</t>
  </si>
  <si>
    <t>Garcia, Reynaldo</t>
  </si>
  <si>
    <t>Gearhart, Dennis</t>
  </si>
  <si>
    <t>Gonzales, Jazmin</t>
  </si>
  <si>
    <t>Guarin, Joy</t>
  </si>
  <si>
    <t>Haglelgam, John</t>
  </si>
  <si>
    <t>Hallers, Magdalena</t>
  </si>
  <si>
    <t>Harriss, Frankie</t>
  </si>
  <si>
    <t>Hartman, Cecilia</t>
  </si>
  <si>
    <t>Hayes, Kathy</t>
  </si>
  <si>
    <t>Henry, Bradley</t>
  </si>
  <si>
    <t>Higashi, Alton</t>
  </si>
  <si>
    <t>Hoffmann, Raymond Joseph</t>
  </si>
  <si>
    <t>Ilesiuyalo, Serphin</t>
  </si>
  <si>
    <t>Ioanis, Mike</t>
  </si>
  <si>
    <t>Ittu, Skipper</t>
  </si>
  <si>
    <t>James, Semens</t>
  </si>
  <si>
    <t>Jano, Shirley P</t>
  </si>
  <si>
    <t>John, Jothy</t>
  </si>
  <si>
    <t>John, Walter</t>
  </si>
  <si>
    <t>Jonas, Robert</t>
  </si>
  <si>
    <t>Kanto, Kind Kanemoto</t>
  </si>
  <si>
    <t>Keller, Resida</t>
  </si>
  <si>
    <t>Korell, Amanda</t>
  </si>
  <si>
    <t>Kostka, Mark</t>
  </si>
  <si>
    <t>Laetman, Vicky</t>
  </si>
  <si>
    <t>Laguerta, Roldan</t>
  </si>
  <si>
    <t>Lamsis, Pablo</t>
  </si>
  <si>
    <t>Lee Ling, Dana</t>
  </si>
  <si>
    <t>Lifang, Frank</t>
  </si>
  <si>
    <t>Lorens, Kadalino</t>
  </si>
  <si>
    <t>Lynch, David (Brian)</t>
  </si>
  <si>
    <t>Mafel, John</t>
  </si>
  <si>
    <t>Mamangon, Danilo A</t>
  </si>
  <si>
    <t>Mangonon, George</t>
  </si>
  <si>
    <t>Mangonon, Marlene</t>
  </si>
  <si>
    <t>Manuel, Delihna</t>
  </si>
  <si>
    <t>Marcus, Mariano</t>
  </si>
  <si>
    <t>Masiwemai, Jovita</t>
  </si>
  <si>
    <t>Medalla, Maria Gratia</t>
  </si>
  <si>
    <t>Mike, Nena</t>
  </si>
  <si>
    <t>Mori, Rita</t>
  </si>
  <si>
    <t>Moses, Susan</t>
  </si>
  <si>
    <t>Muckenhaupt, Greg</t>
  </si>
  <si>
    <t>Nithan, Joenson K</t>
  </si>
  <si>
    <t>Nokar, Miuty E</t>
  </si>
  <si>
    <t>Oliveros, Cecilia</t>
  </si>
  <si>
    <t>Oliveros, Eduardo</t>
  </si>
  <si>
    <t>Pastor, Cindy</t>
  </si>
  <si>
    <t>Paul, Kasiano</t>
  </si>
  <si>
    <t>Pedneau, Emily</t>
  </si>
  <si>
    <t>Perkins, Christopher</t>
  </si>
  <si>
    <t>Perman, Debra W</t>
  </si>
  <si>
    <t>Permitez, Nelchor T</t>
  </si>
  <si>
    <t>Permitez, Raymond</t>
  </si>
  <si>
    <t>Peter, Joakim</t>
  </si>
  <si>
    <t>Phillip, Alex P</t>
  </si>
  <si>
    <t>Phillip, Kyoshi</t>
  </si>
  <si>
    <t>Pulmano, Rafael</t>
  </si>
  <si>
    <t>Raisinghani, Latika</t>
  </si>
  <si>
    <t>Ranahan, Jean</t>
  </si>
  <si>
    <t>Rayphand, Abraham</t>
  </si>
  <si>
    <t>Recana, Cirilo</t>
  </si>
  <si>
    <t>Resetar, Tracy</t>
  </si>
  <si>
    <t>Ribauw, Murphy</t>
  </si>
  <si>
    <t>Rice, Howard</t>
  </si>
  <si>
    <t>Rivera, Monica</t>
  </si>
  <si>
    <t>Saimon, Joseph Michael</t>
  </si>
  <si>
    <t>Sapelalut, Joey</t>
  </si>
  <si>
    <t>Senarathgoda, Deva</t>
  </si>
  <si>
    <t>Sigrah, Alokoa</t>
  </si>
  <si>
    <t>Silbanuz, Phyllis</t>
  </si>
  <si>
    <t>Silbanuz, Salba N</t>
  </si>
  <si>
    <t>Simram, Francisco</t>
  </si>
  <si>
    <t>Sione, Edwin</t>
  </si>
  <si>
    <t>Sipenuk, Lynn</t>
  </si>
  <si>
    <t>Smith, Dana Wesley</t>
  </si>
  <si>
    <t>Southwick, Leelkan</t>
  </si>
  <si>
    <t>Spegel, Robert</t>
  </si>
  <si>
    <t>Staff</t>
  </si>
  <si>
    <t>Suaidi, Rohaizad</t>
  </si>
  <si>
    <t>Tanigawa, Yoriko</t>
  </si>
  <si>
    <t>Tara, Tara</t>
  </si>
  <si>
    <t>Velasquez, Rhoda</t>
  </si>
  <si>
    <t>Verg-in, Yen-ti</t>
  </si>
  <si>
    <t>Verma, Virenda Mohan</t>
  </si>
  <si>
    <t>Victor, Romino</t>
  </si>
  <si>
    <t>Warren, Aaron</t>
  </si>
  <si>
    <t>William, Alvios</t>
  </si>
  <si>
    <t>Womack, Richard</t>
  </si>
  <si>
    <t>Wortel, Olivier</t>
  </si>
  <si>
    <t>Yangerlou, Robert B</t>
  </si>
  <si>
    <t>Yarofaisug, Faustino</t>
  </si>
  <si>
    <t>Yarofmal, Xavier</t>
  </si>
  <si>
    <t>Yauvoli, Ruci</t>
  </si>
  <si>
    <t>Ygana, Florante</t>
  </si>
  <si>
    <t>Young-Uhk, Steven</t>
  </si>
  <si>
    <t>Zhengxu, Chen</t>
  </si>
  <si>
    <t>Zuziak, Mathew</t>
  </si>
  <si>
    <t>EnrollMax</t>
  </si>
  <si>
    <t>Enrollment</t>
  </si>
  <si>
    <t>Sections</t>
  </si>
  <si>
    <t>Campus</t>
  </si>
  <si>
    <t>Avg</t>
  </si>
  <si>
    <t>sections</t>
  </si>
  <si>
    <t>Enroll</t>
  </si>
  <si>
    <t>A</t>
  </si>
  <si>
    <t>A-</t>
  </si>
  <si>
    <t>A+</t>
  </si>
  <si>
    <t>AU</t>
  </si>
  <si>
    <t>B</t>
  </si>
  <si>
    <t>B-</t>
  </si>
  <si>
    <t>B+</t>
  </si>
  <si>
    <t>C-</t>
  </si>
  <si>
    <t>C+</t>
  </si>
  <si>
    <t>D</t>
  </si>
  <si>
    <t>D-</t>
  </si>
  <si>
    <t>D+</t>
  </si>
  <si>
    <t>I</t>
  </si>
  <si>
    <t>N</t>
  </si>
  <si>
    <t>W</t>
  </si>
  <si>
    <t>Count</t>
  </si>
  <si>
    <t>Academic Probation</t>
  </si>
  <si>
    <t>Academic Suspension</t>
  </si>
  <si>
    <t>Good Standing</t>
  </si>
  <si>
    <t>standing</t>
  </si>
  <si>
    <t>Conditional Probation</t>
  </si>
  <si>
    <t>091A</t>
  </si>
  <si>
    <t>091B</t>
  </si>
  <si>
    <t>092A</t>
  </si>
  <si>
    <t>092B</t>
  </si>
  <si>
    <t>CompABC</t>
  </si>
  <si>
    <t>CompABCD</t>
  </si>
  <si>
    <t>%W</t>
  </si>
  <si>
    <t>-</t>
  </si>
  <si>
    <t>ABCDP</t>
  </si>
  <si>
    <t>CountOfidentity</t>
  </si>
  <si>
    <t>ABCP</t>
  </si>
  <si>
    <t>ComR-ABCP</t>
  </si>
  <si>
    <t>ComR-ABCDP</t>
  </si>
  <si>
    <t>College</t>
  </si>
  <si>
    <t>Developmental</t>
  </si>
  <si>
    <t>0*</t>
  </si>
  <si>
    <t>100+</t>
  </si>
  <si>
    <t>All</t>
  </si>
  <si>
    <t>Fall 2010 Completion Rates</t>
  </si>
  <si>
    <t>College Level</t>
  </si>
  <si>
    <t>Completion Rates</t>
  </si>
  <si>
    <t>College Level 100+</t>
  </si>
  <si>
    <t>Developmental &lt;100</t>
  </si>
  <si>
    <t>ACE</t>
  </si>
  <si>
    <t>ACE passed "P"</t>
  </si>
  <si>
    <t xml:space="preserve">Passed </t>
  </si>
  <si>
    <t>Overall</t>
  </si>
  <si>
    <t>ESL 091A</t>
  </si>
  <si>
    <t>ESL 091B</t>
  </si>
  <si>
    <t>ESL 092A</t>
  </si>
  <si>
    <t>ESL092B</t>
  </si>
  <si>
    <t>MS 091A</t>
  </si>
  <si>
    <t>MS 091B</t>
  </si>
  <si>
    <t>MS 092A</t>
  </si>
  <si>
    <t>MS 092B</t>
  </si>
  <si>
    <t>major Description</t>
  </si>
  <si>
    <t>Course</t>
  </si>
  <si>
    <t>Female</t>
  </si>
  <si>
    <t>Male</t>
  </si>
  <si>
    <t>sex</t>
  </si>
  <si>
    <t>Average</t>
  </si>
  <si>
    <t>termGPA</t>
  </si>
  <si>
    <t>Term GPA .01 to .99</t>
  </si>
  <si>
    <t>Term GPA 0.00</t>
  </si>
  <si>
    <t>Term GPA 1.00 to 1.99</t>
  </si>
  <si>
    <t>Term GPA 2.00 to 2.99</t>
  </si>
  <si>
    <t>Term Gpa 3.00 to 3.99</t>
  </si>
  <si>
    <t>Term GPA 4.00</t>
  </si>
  <si>
    <t>Average credits</t>
  </si>
  <si>
    <t>total FTE</t>
  </si>
  <si>
    <t>Headcount ACTUAL</t>
  </si>
  <si>
    <t>Difference</t>
  </si>
  <si>
    <t>FY 2011 Budget Assumptions (FALL 2010)</t>
  </si>
  <si>
    <t>Credits/Student Projection</t>
  </si>
  <si>
    <t>Total Credits PROJECTION</t>
  </si>
  <si>
    <t>Total Credits Actual</t>
  </si>
  <si>
    <t>FTE PROJECTION</t>
  </si>
  <si>
    <t>FTE ACTUAL</t>
  </si>
  <si>
    <t>Credits/Student Actual</t>
  </si>
  <si>
    <t>Headcount Projection</t>
  </si>
  <si>
    <t>major</t>
  </si>
  <si>
    <t>LA</t>
  </si>
  <si>
    <t>CIS</t>
  </si>
  <si>
    <t>TE</t>
  </si>
  <si>
    <t>TP</t>
  </si>
  <si>
    <t>TC</t>
  </si>
  <si>
    <t>HCOP</t>
  </si>
  <si>
    <t>MICST</t>
  </si>
  <si>
    <t>TPE</t>
  </si>
  <si>
    <t>BT</t>
  </si>
  <si>
    <t>GS</t>
  </si>
  <si>
    <t>GBU</t>
  </si>
  <si>
    <t>ET</t>
  </si>
  <si>
    <t>MRSCI</t>
  </si>
  <si>
    <t>AFT</t>
  </si>
  <si>
    <t>BMR</t>
  </si>
  <si>
    <t>Percentage</t>
  </si>
  <si>
    <t>historyIndicator</t>
  </si>
  <si>
    <t>&gt;=12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</si>
</sst>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m/d/yy;@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</cellStyleXfs>
  <cellXfs count="147">
    <xf numFmtId="0" fontId="0" fillId="0" borderId="0" xfId="0"/>
    <xf numFmtId="0" fontId="1" fillId="0" borderId="0" xfId="1" applyFont="1" applyFill="1" applyBorder="1" applyAlignment="1">
      <alignment wrapText="1"/>
    </xf>
    <xf numFmtId="0" fontId="1" fillId="2" borderId="3" xfId="1" applyFont="1" applyFill="1" applyBorder="1" applyAlignment="1">
      <alignment horizontal="center"/>
    </xf>
    <xf numFmtId="0" fontId="1" fillId="0" borderId="3" xfId="1" applyFont="1" applyFill="1" applyBorder="1" applyAlignment="1">
      <alignment wrapText="1"/>
    </xf>
    <xf numFmtId="0" fontId="1" fillId="0" borderId="3" xfId="1" applyFont="1" applyFill="1" applyBorder="1" applyAlignment="1">
      <alignment horizontal="right" wrapText="1"/>
    </xf>
    <xf numFmtId="0" fontId="0" fillId="0" borderId="3" xfId="0" applyBorder="1"/>
    <xf numFmtId="0" fontId="1" fillId="2" borderId="3" xfId="2" applyFont="1" applyFill="1" applyBorder="1" applyAlignment="1">
      <alignment horizontal="center"/>
    </xf>
    <xf numFmtId="0" fontId="1" fillId="0" borderId="3" xfId="2" applyFont="1" applyFill="1" applyBorder="1" applyAlignment="1">
      <alignment wrapText="1"/>
    </xf>
    <xf numFmtId="0" fontId="1" fillId="0" borderId="3" xfId="2" applyFont="1" applyFill="1" applyBorder="1" applyAlignment="1">
      <alignment horizontal="right" wrapText="1"/>
    </xf>
    <xf numFmtId="0" fontId="1" fillId="2" borderId="1" xfId="3" applyFont="1" applyFill="1" applyBorder="1" applyAlignment="1">
      <alignment horizontal="center"/>
    </xf>
    <xf numFmtId="0" fontId="1" fillId="0" borderId="2" xfId="3" applyFont="1" applyFill="1" applyBorder="1" applyAlignment="1">
      <alignment wrapText="1"/>
    </xf>
    <xf numFmtId="0" fontId="1" fillId="0" borderId="2" xfId="3" applyFont="1" applyFill="1" applyBorder="1" applyAlignment="1">
      <alignment horizontal="right" wrapText="1"/>
    </xf>
    <xf numFmtId="0" fontId="2" fillId="0" borderId="0" xfId="3"/>
    <xf numFmtId="164" fontId="0" fillId="0" borderId="0" xfId="0" applyNumberFormat="1"/>
    <xf numFmtId="0" fontId="1" fillId="2" borderId="3" xfId="4" applyFont="1" applyFill="1" applyBorder="1" applyAlignment="1">
      <alignment horizontal="center"/>
    </xf>
    <xf numFmtId="0" fontId="1" fillId="0" borderId="3" xfId="4" applyFont="1" applyFill="1" applyBorder="1" applyAlignment="1">
      <alignment wrapText="1"/>
    </xf>
    <xf numFmtId="0" fontId="1" fillId="0" borderId="3" xfId="4" applyFont="1" applyFill="1" applyBorder="1" applyAlignment="1">
      <alignment horizontal="right" wrapText="1"/>
    </xf>
    <xf numFmtId="0" fontId="1" fillId="2" borderId="3" xfId="5" applyFont="1" applyFill="1" applyBorder="1" applyAlignment="1">
      <alignment horizontal="center"/>
    </xf>
    <xf numFmtId="0" fontId="1" fillId="0" borderId="3" xfId="5" applyFont="1" applyFill="1" applyBorder="1" applyAlignment="1">
      <alignment horizontal="right" wrapText="1"/>
    </xf>
    <xf numFmtId="164" fontId="1" fillId="0" borderId="3" xfId="5" applyNumberFormat="1" applyFont="1" applyFill="1" applyBorder="1" applyAlignment="1">
      <alignment horizontal="right" wrapText="1"/>
    </xf>
    <xf numFmtId="0" fontId="1" fillId="2" borderId="1" xfId="6" applyFont="1" applyFill="1" applyBorder="1" applyAlignment="1">
      <alignment horizontal="center"/>
    </xf>
    <xf numFmtId="0" fontId="1" fillId="0" borderId="2" xfId="6" applyFont="1" applyFill="1" applyBorder="1" applyAlignment="1">
      <alignment horizontal="right" wrapText="1"/>
    </xf>
    <xf numFmtId="0" fontId="2" fillId="0" borderId="0" xfId="6"/>
    <xf numFmtId="164" fontId="1" fillId="0" borderId="3" xfId="1" applyNumberFormat="1" applyFont="1" applyFill="1" applyBorder="1" applyAlignment="1">
      <alignment wrapText="1"/>
    </xf>
    <xf numFmtId="0" fontId="1" fillId="2" borderId="0" xfId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0" fontId="1" fillId="2" borderId="3" xfId="6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1" xfId="7" applyFont="1" applyFill="1" applyBorder="1" applyAlignment="1">
      <alignment horizontal="center"/>
    </xf>
    <xf numFmtId="0" fontId="1" fillId="0" borderId="2" xfId="7" applyFont="1" applyFill="1" applyBorder="1" applyAlignment="1">
      <alignment wrapText="1"/>
    </xf>
    <xf numFmtId="0" fontId="1" fillId="0" borderId="2" xfId="7" applyFont="1" applyFill="1" applyBorder="1" applyAlignment="1">
      <alignment horizontal="right" wrapText="1"/>
    </xf>
    <xf numFmtId="0" fontId="1" fillId="2" borderId="0" xfId="7" applyFont="1" applyFill="1" applyBorder="1" applyAlignment="1">
      <alignment horizontal="center"/>
    </xf>
    <xf numFmtId="0" fontId="3" fillId="2" borderId="3" xfId="8" applyFont="1" applyFill="1" applyBorder="1" applyAlignment="1">
      <alignment horizontal="center"/>
    </xf>
    <xf numFmtId="0" fontId="3" fillId="0" borderId="3" xfId="8" applyFont="1" applyFill="1" applyBorder="1" applyAlignment="1">
      <alignment wrapText="1"/>
    </xf>
    <xf numFmtId="0" fontId="3" fillId="0" borderId="3" xfId="8" applyFont="1" applyFill="1" applyBorder="1" applyAlignment="1">
      <alignment horizontal="right" wrapText="1"/>
    </xf>
    <xf numFmtId="0" fontId="4" fillId="0" borderId="3" xfId="8" applyBorder="1"/>
    <xf numFmtId="0" fontId="3" fillId="2" borderId="3" xfId="9" applyFont="1" applyFill="1" applyBorder="1" applyAlignment="1">
      <alignment horizontal="center"/>
    </xf>
    <xf numFmtId="0" fontId="3" fillId="0" borderId="3" xfId="9" applyFont="1" applyFill="1" applyBorder="1" applyAlignment="1">
      <alignment wrapText="1"/>
    </xf>
    <xf numFmtId="0" fontId="3" fillId="0" borderId="3" xfId="9" applyFont="1" applyFill="1" applyBorder="1" applyAlignment="1">
      <alignment horizontal="right" wrapText="1"/>
    </xf>
    <xf numFmtId="0" fontId="4" fillId="0" borderId="3" xfId="9" applyBorder="1"/>
    <xf numFmtId="164" fontId="0" fillId="0" borderId="3" xfId="0" applyNumberFormat="1" applyBorder="1"/>
    <xf numFmtId="165" fontId="0" fillId="0" borderId="3" xfId="0" applyNumberFormat="1" applyBorder="1"/>
    <xf numFmtId="0" fontId="2" fillId="0" borderId="0" xfId="7"/>
    <xf numFmtId="0" fontId="5" fillId="2" borderId="1" xfId="8" applyFont="1" applyFill="1" applyBorder="1" applyAlignment="1">
      <alignment horizontal="center"/>
    </xf>
    <xf numFmtId="0" fontId="5" fillId="0" borderId="2" xfId="8" applyFont="1" applyFill="1" applyBorder="1" applyAlignment="1">
      <alignment wrapText="1"/>
    </xf>
    <xf numFmtId="0" fontId="5" fillId="0" borderId="2" xfId="8" applyFont="1" applyFill="1" applyBorder="1" applyAlignment="1">
      <alignment horizontal="right" wrapText="1"/>
    </xf>
    <xf numFmtId="0" fontId="4" fillId="0" borderId="0" xfId="8"/>
    <xf numFmtId="0" fontId="5" fillId="0" borderId="4" xfId="8" applyFont="1" applyFill="1" applyBorder="1" applyAlignment="1">
      <alignment wrapText="1"/>
    </xf>
    <xf numFmtId="0" fontId="5" fillId="2" borderId="3" xfId="8" applyFont="1" applyFill="1" applyBorder="1" applyAlignment="1">
      <alignment horizontal="center"/>
    </xf>
    <xf numFmtId="164" fontId="5" fillId="2" borderId="3" xfId="8" applyNumberFormat="1" applyFont="1" applyFill="1" applyBorder="1" applyAlignment="1">
      <alignment horizontal="center"/>
    </xf>
    <xf numFmtId="0" fontId="5" fillId="0" borderId="3" xfId="8" applyFont="1" applyFill="1" applyBorder="1" applyAlignment="1">
      <alignment wrapText="1"/>
    </xf>
    <xf numFmtId="0" fontId="5" fillId="0" borderId="3" xfId="8" applyFont="1" applyFill="1" applyBorder="1" applyAlignment="1">
      <alignment horizontal="right" wrapText="1"/>
    </xf>
    <xf numFmtId="164" fontId="1" fillId="2" borderId="3" xfId="2" applyNumberFormat="1" applyFont="1" applyFill="1" applyBorder="1" applyAlignment="1">
      <alignment horizontal="center"/>
    </xf>
    <xf numFmtId="165" fontId="1" fillId="2" borderId="3" xfId="2" applyNumberFormat="1" applyFont="1" applyFill="1" applyBorder="1" applyAlignment="1">
      <alignment horizontal="center"/>
    </xf>
    <xf numFmtId="165" fontId="0" fillId="0" borderId="0" xfId="0" applyNumberFormat="1"/>
    <xf numFmtId="0" fontId="1" fillId="2" borderId="3" xfId="3" applyFont="1" applyFill="1" applyBorder="1" applyAlignment="1">
      <alignment horizontal="center"/>
    </xf>
    <xf numFmtId="0" fontId="1" fillId="0" borderId="3" xfId="3" applyFont="1" applyFill="1" applyBorder="1" applyAlignment="1">
      <alignment horizontal="right" wrapText="1"/>
    </xf>
    <xf numFmtId="0" fontId="1" fillId="0" borderId="3" xfId="3" applyFont="1" applyFill="1" applyBorder="1" applyAlignment="1">
      <alignment wrapText="1"/>
    </xf>
    <xf numFmtId="0" fontId="2" fillId="0" borderId="3" xfId="4" applyBorder="1"/>
    <xf numFmtId="0" fontId="1" fillId="2" borderId="0" xfId="4" applyFont="1" applyFill="1" applyBorder="1" applyAlignment="1">
      <alignment horizontal="center"/>
    </xf>
    <xf numFmtId="164" fontId="0" fillId="0" borderId="3" xfId="0" applyNumberFormat="1" applyFill="1" applyBorder="1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0" fontId="1" fillId="0" borderId="2" xfId="1" applyFont="1" applyFill="1" applyBorder="1" applyAlignment="1">
      <alignment horizontal="right" wrapText="1"/>
    </xf>
    <xf numFmtId="0" fontId="2" fillId="0" borderId="0" xfId="1"/>
    <xf numFmtId="0" fontId="1" fillId="2" borderId="1" xfId="2" applyFont="1" applyFill="1" applyBorder="1" applyAlignment="1">
      <alignment horizontal="center"/>
    </xf>
    <xf numFmtId="0" fontId="1" fillId="0" borderId="2" xfId="2" applyFont="1" applyFill="1" applyBorder="1" applyAlignment="1">
      <alignment wrapText="1"/>
    </xf>
    <xf numFmtId="0" fontId="1" fillId="0" borderId="2" xfId="2" applyFont="1" applyFill="1" applyBorder="1" applyAlignment="1">
      <alignment horizontal="right" wrapText="1"/>
    </xf>
    <xf numFmtId="0" fontId="2" fillId="0" borderId="0" xfId="2"/>
    <xf numFmtId="164" fontId="1" fillId="0" borderId="3" xfId="3" applyNumberFormat="1" applyFont="1" applyFill="1" applyBorder="1" applyAlignment="1">
      <alignment horizontal="right" wrapText="1"/>
    </xf>
    <xf numFmtId="0" fontId="0" fillId="0" borderId="0" xfId="0" applyBorder="1"/>
    <xf numFmtId="164" fontId="0" fillId="0" borderId="0" xfId="0" applyNumberFormat="1" applyBorder="1"/>
    <xf numFmtId="0" fontId="0" fillId="0" borderId="3" xfId="0" applyBorder="1" applyAlignment="1">
      <alignment horizontal="right"/>
    </xf>
    <xf numFmtId="0" fontId="1" fillId="2" borderId="3" xfId="10" applyFont="1" applyFill="1" applyBorder="1" applyAlignment="1">
      <alignment horizontal="center"/>
    </xf>
    <xf numFmtId="0" fontId="1" fillId="0" borderId="3" xfId="10" applyFont="1" applyFill="1" applyBorder="1" applyAlignment="1">
      <alignment wrapText="1"/>
    </xf>
    <xf numFmtId="0" fontId="1" fillId="0" borderId="3" xfId="10" applyFont="1" applyFill="1" applyBorder="1" applyAlignment="1">
      <alignment horizontal="right" wrapText="1"/>
    </xf>
    <xf numFmtId="0" fontId="2" fillId="0" borderId="3" xfId="10" applyBorder="1"/>
    <xf numFmtId="164" fontId="1" fillId="0" borderId="3" xfId="10" applyNumberFormat="1" applyFont="1" applyFill="1" applyBorder="1" applyAlignment="1">
      <alignment horizontal="right" wrapText="1"/>
    </xf>
    <xf numFmtId="165" fontId="1" fillId="0" borderId="3" xfId="4" applyNumberFormat="1" applyFont="1" applyFill="1" applyBorder="1" applyAlignment="1">
      <alignment horizontal="right" wrapText="1"/>
    </xf>
    <xf numFmtId="0" fontId="6" fillId="0" borderId="0" xfId="0" applyFont="1"/>
    <xf numFmtId="0" fontId="7" fillId="2" borderId="3" xfId="2" applyFont="1" applyFill="1" applyBorder="1" applyAlignment="1">
      <alignment horizontal="center"/>
    </xf>
    <xf numFmtId="0" fontId="7" fillId="0" borderId="3" xfId="2" applyFont="1" applyFill="1" applyBorder="1" applyAlignment="1">
      <alignment wrapText="1"/>
    </xf>
    <xf numFmtId="0" fontId="7" fillId="0" borderId="3" xfId="2" applyFont="1" applyFill="1" applyBorder="1" applyAlignment="1">
      <alignment horizontal="right" wrapText="1"/>
    </xf>
    <xf numFmtId="0" fontId="8" fillId="0" borderId="3" xfId="2" applyFont="1" applyBorder="1"/>
    <xf numFmtId="0" fontId="6" fillId="0" borderId="3" xfId="0" applyFont="1" applyBorder="1"/>
    <xf numFmtId="0" fontId="1" fillId="2" borderId="1" xfId="8" applyFont="1" applyFill="1" applyBorder="1" applyAlignment="1">
      <alignment horizontal="center"/>
    </xf>
    <xf numFmtId="0" fontId="1" fillId="2" borderId="3" xfId="8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164" fontId="7" fillId="2" borderId="3" xfId="3" applyNumberFormat="1" applyFont="1" applyFill="1" applyBorder="1" applyAlignment="1">
      <alignment horizontal="center"/>
    </xf>
    <xf numFmtId="165" fontId="7" fillId="2" borderId="3" xfId="3" applyNumberFormat="1" applyFont="1" applyFill="1" applyBorder="1" applyAlignment="1">
      <alignment horizontal="center"/>
    </xf>
    <xf numFmtId="0" fontId="7" fillId="0" borderId="3" xfId="3" applyFont="1" applyFill="1" applyBorder="1" applyAlignment="1">
      <alignment horizontal="right" wrapText="1"/>
    </xf>
    <xf numFmtId="0" fontId="7" fillId="0" borderId="3" xfId="3" applyFont="1" applyFill="1" applyBorder="1" applyAlignment="1">
      <alignment wrapText="1"/>
    </xf>
    <xf numFmtId="164" fontId="6" fillId="0" borderId="3" xfId="0" applyNumberFormat="1" applyFont="1" applyBorder="1"/>
    <xf numFmtId="165" fontId="6" fillId="0" borderId="3" xfId="0" applyNumberFormat="1" applyFont="1" applyBorder="1"/>
    <xf numFmtId="0" fontId="7" fillId="2" borderId="3" xfId="4" applyFont="1" applyFill="1" applyBorder="1" applyAlignment="1">
      <alignment horizontal="center"/>
    </xf>
    <xf numFmtId="0" fontId="7" fillId="0" borderId="3" xfId="4" applyFont="1" applyFill="1" applyBorder="1" applyAlignment="1">
      <alignment wrapText="1"/>
    </xf>
    <xf numFmtId="0" fontId="7" fillId="0" borderId="3" xfId="4" applyFont="1" applyFill="1" applyBorder="1" applyAlignment="1">
      <alignment horizontal="right" wrapText="1"/>
    </xf>
    <xf numFmtId="0" fontId="1" fillId="2" borderId="1" xfId="11" applyFont="1" applyFill="1" applyBorder="1" applyAlignment="1">
      <alignment horizontal="center"/>
    </xf>
    <xf numFmtId="0" fontId="1" fillId="0" borderId="2" xfId="11" applyFont="1" applyFill="1" applyBorder="1" applyAlignment="1">
      <alignment wrapText="1"/>
    </xf>
    <xf numFmtId="0" fontId="1" fillId="0" borderId="2" xfId="11" applyFont="1" applyFill="1" applyBorder="1" applyAlignment="1">
      <alignment horizontal="right" wrapText="1"/>
    </xf>
    <xf numFmtId="164" fontId="1" fillId="0" borderId="2" xfId="11" applyNumberFormat="1" applyFont="1" applyFill="1" applyBorder="1" applyAlignment="1">
      <alignment horizontal="right" wrapText="1"/>
    </xf>
    <xf numFmtId="2" fontId="1" fillId="0" borderId="2" xfId="1" applyNumberFormat="1" applyFont="1" applyFill="1" applyBorder="1" applyAlignment="1">
      <alignment horizontal="right" wrapText="1"/>
    </xf>
    <xf numFmtId="2" fontId="1" fillId="2" borderId="3" xfId="1" applyNumberFormat="1" applyFont="1" applyFill="1" applyBorder="1" applyAlignment="1">
      <alignment horizontal="center"/>
    </xf>
    <xf numFmtId="2" fontId="1" fillId="0" borderId="3" xfId="1" applyNumberFormat="1" applyFont="1" applyFill="1" applyBorder="1" applyAlignment="1">
      <alignment horizontal="right" wrapText="1"/>
    </xf>
    <xf numFmtId="2" fontId="2" fillId="0" borderId="3" xfId="1" applyNumberFormat="1" applyBorder="1"/>
    <xf numFmtId="0" fontId="10" fillId="0" borderId="0" xfId="0" applyFont="1"/>
    <xf numFmtId="0" fontId="11" fillId="0" borderId="0" xfId="0" applyFont="1"/>
    <xf numFmtId="1" fontId="11" fillId="0" borderId="0" xfId="0" applyNumberFormat="1" applyFont="1"/>
    <xf numFmtId="166" fontId="12" fillId="0" borderId="0" xfId="12" applyNumberFormat="1" applyFont="1" applyAlignment="1">
      <alignment horizontal="right"/>
    </xf>
    <xf numFmtId="165" fontId="11" fillId="0" borderId="0" xfId="0" applyNumberFormat="1" applyFont="1"/>
    <xf numFmtId="0" fontId="10" fillId="0" borderId="0" xfId="0" applyFont="1" applyAlignment="1">
      <alignment horizontal="right"/>
    </xf>
    <xf numFmtId="1" fontId="11" fillId="0" borderId="0" xfId="0" applyNumberFormat="1" applyFont="1" applyAlignment="1">
      <alignment horizontal="right"/>
    </xf>
    <xf numFmtId="49" fontId="1" fillId="2" borderId="3" xfId="6" applyNumberFormat="1" applyFont="1" applyFill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5" fillId="0" borderId="3" xfId="13" applyFont="1" applyFill="1" applyBorder="1" applyAlignment="1">
      <alignment wrapText="1"/>
    </xf>
    <xf numFmtId="0" fontId="5" fillId="2" borderId="1" xfId="14" applyFont="1" applyFill="1" applyBorder="1" applyAlignment="1">
      <alignment horizontal="center"/>
    </xf>
    <xf numFmtId="0" fontId="5" fillId="0" borderId="2" xfId="14" applyFont="1" applyFill="1" applyBorder="1" applyAlignment="1">
      <alignment horizontal="right" wrapText="1"/>
    </xf>
    <xf numFmtId="0" fontId="5" fillId="0" borderId="2" xfId="14" applyFont="1" applyFill="1" applyBorder="1" applyAlignment="1">
      <alignment wrapText="1"/>
    </xf>
    <xf numFmtId="167" fontId="5" fillId="0" borderId="2" xfId="14" applyNumberFormat="1" applyFont="1" applyFill="1" applyBorder="1" applyAlignment="1">
      <alignment horizontal="right" wrapText="1"/>
    </xf>
    <xf numFmtId="0" fontId="5" fillId="2" borderId="3" xfId="15" applyFont="1" applyFill="1" applyBorder="1" applyAlignment="1">
      <alignment horizontal="center"/>
    </xf>
    <xf numFmtId="0" fontId="1" fillId="2" borderId="3" xfId="15" applyFont="1" applyFill="1" applyBorder="1" applyAlignment="1">
      <alignment horizontal="center"/>
    </xf>
    <xf numFmtId="0" fontId="5" fillId="0" borderId="3" xfId="15" applyFont="1" applyFill="1" applyBorder="1" applyAlignment="1">
      <alignment wrapText="1"/>
    </xf>
    <xf numFmtId="0" fontId="5" fillId="0" borderId="3" xfId="15" applyFont="1" applyFill="1" applyBorder="1" applyAlignment="1">
      <alignment horizontal="right" wrapText="1"/>
    </xf>
    <xf numFmtId="0" fontId="4" fillId="0" borderId="3" xfId="15" applyBorder="1"/>
    <xf numFmtId="0" fontId="1" fillId="0" borderId="3" xfId="15" applyFont="1" applyFill="1" applyBorder="1" applyAlignment="1">
      <alignment wrapText="1"/>
    </xf>
    <xf numFmtId="0" fontId="1" fillId="0" borderId="3" xfId="13" applyFont="1" applyFill="1" applyBorder="1" applyAlignment="1">
      <alignment wrapText="1"/>
    </xf>
    <xf numFmtId="0" fontId="1" fillId="2" borderId="5" xfId="14" applyFont="1" applyFill="1" applyBorder="1" applyAlignment="1">
      <alignment horizontal="center"/>
    </xf>
    <xf numFmtId="0" fontId="1" fillId="2" borderId="1" xfId="16" applyFont="1" applyFill="1" applyBorder="1" applyAlignment="1">
      <alignment horizontal="center"/>
    </xf>
    <xf numFmtId="0" fontId="1" fillId="0" borderId="2" xfId="16" applyFont="1" applyFill="1" applyBorder="1" applyAlignment="1">
      <alignment wrapText="1"/>
    </xf>
    <xf numFmtId="0" fontId="1" fillId="0" borderId="2" xfId="16" applyFont="1" applyFill="1" applyBorder="1" applyAlignment="1">
      <alignment horizontal="right" wrapText="1"/>
    </xf>
    <xf numFmtId="0" fontId="2" fillId="0" borderId="0" xfId="16"/>
    <xf numFmtId="0" fontId="1" fillId="2" borderId="3" xfId="17" applyFont="1" applyFill="1" applyBorder="1" applyAlignment="1">
      <alignment horizontal="center"/>
    </xf>
    <xf numFmtId="0" fontId="1" fillId="0" borderId="3" xfId="17" applyFont="1" applyFill="1" applyBorder="1" applyAlignment="1">
      <alignment wrapText="1"/>
    </xf>
    <xf numFmtId="0" fontId="1" fillId="0" borderId="3" xfId="17" applyFont="1" applyFill="1" applyBorder="1" applyAlignment="1">
      <alignment horizontal="right" wrapText="1"/>
    </xf>
    <xf numFmtId="0" fontId="2" fillId="0" borderId="3" xfId="17" applyBorder="1"/>
    <xf numFmtId="0" fontId="1" fillId="0" borderId="3" xfId="6" applyFont="1" applyFill="1" applyBorder="1" applyAlignment="1">
      <alignment wrapText="1"/>
    </xf>
    <xf numFmtId="0" fontId="2" fillId="0" borderId="3" xfId="6" applyBorder="1"/>
    <xf numFmtId="0" fontId="1" fillId="0" borderId="3" xfId="6" applyFont="1" applyFill="1" applyBorder="1" applyAlignment="1">
      <alignment horizontal="right" wrapText="1"/>
    </xf>
    <xf numFmtId="9" fontId="0" fillId="0" borderId="0" xfId="0" applyNumberFormat="1"/>
    <xf numFmtId="0" fontId="1" fillId="2" borderId="1" xfId="10" applyFont="1" applyFill="1" applyBorder="1" applyAlignment="1">
      <alignment horizontal="center"/>
    </xf>
    <xf numFmtId="0" fontId="1" fillId="0" borderId="2" xfId="10" applyFont="1" applyFill="1" applyBorder="1" applyAlignment="1">
      <alignment wrapText="1"/>
    </xf>
    <xf numFmtId="0" fontId="1" fillId="0" borderId="2" xfId="10" applyFont="1" applyFill="1" applyBorder="1" applyAlignment="1">
      <alignment horizontal="right" wrapText="1"/>
    </xf>
    <xf numFmtId="0" fontId="1" fillId="2" borderId="1" xfId="18" applyFont="1" applyFill="1" applyBorder="1" applyAlignment="1">
      <alignment horizontal="center"/>
    </xf>
    <xf numFmtId="0" fontId="1" fillId="0" borderId="2" xfId="18" applyFont="1" applyFill="1" applyBorder="1" applyAlignment="1">
      <alignment wrapText="1"/>
    </xf>
    <xf numFmtId="0" fontId="1" fillId="0" borderId="2" xfId="18" applyFont="1" applyFill="1" applyBorder="1" applyAlignment="1">
      <alignment horizontal="right" wrapText="1"/>
    </xf>
    <xf numFmtId="0" fontId="1" fillId="0" borderId="0" xfId="10" applyFont="1" applyFill="1" applyBorder="1" applyAlignment="1">
      <alignment horizontal="center" wrapText="1"/>
    </xf>
  </cellXfs>
  <cellStyles count="19">
    <cellStyle name="Comma" xfId="12" builtinId="3"/>
    <cellStyle name="Normal" xfId="0" builtinId="0"/>
    <cellStyle name="Normal_graduates" xfId="14"/>
    <cellStyle name="Normal_graduatesMajor" xfId="13"/>
    <cellStyle name="Normal_graduatesMajor_1" xfId="16"/>
    <cellStyle name="Normal_graduatesStateOrigin" xfId="17"/>
    <cellStyle name="Normal_newStudents" xfId="9"/>
    <cellStyle name="Normal_retention" xfId="7"/>
    <cellStyle name="Normal_Sheet1" xfId="1"/>
    <cellStyle name="Normal_Sheet1_1" xfId="8"/>
    <cellStyle name="Normal_Sheet2" xfId="2"/>
    <cellStyle name="Normal_Sheet3" xfId="3"/>
    <cellStyle name="Normal_Sheet4" xfId="4"/>
    <cellStyle name="Normal_Sheet5" xfId="5"/>
    <cellStyle name="Normal_Sheet5_1" xfId="15"/>
    <cellStyle name="Normal_Sheet6" xfId="6"/>
    <cellStyle name="Normal_Sheet7" xfId="10"/>
    <cellStyle name="Normal_Sheet8" xfId="18"/>
    <cellStyle name="Normal_stateOriginGender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Fall</a:t>
            </a:r>
            <a:r>
              <a:rPr lang="en-US" sz="1200" baseline="0"/>
              <a:t> 2010 Semester Enrollment by Campus</a:t>
            </a:r>
            <a:endParaRPr lang="en-US" sz="12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'student Type'!$A$2</c:f>
              <c:strCache>
                <c:ptCount val="1"/>
                <c:pt idx="0">
                  <c:v>Continuing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'student Type'!$B$1:$F$1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'student Type'!$B$2:$F$2</c:f>
              <c:numCache>
                <c:formatCode>General</c:formatCode>
                <c:ptCount val="5"/>
                <c:pt idx="0">
                  <c:v>335</c:v>
                </c:pt>
                <c:pt idx="1">
                  <c:v>140</c:v>
                </c:pt>
                <c:pt idx="2">
                  <c:v>857</c:v>
                </c:pt>
                <c:pt idx="3">
                  <c:v>412</c:v>
                </c:pt>
                <c:pt idx="4">
                  <c:v>135</c:v>
                </c:pt>
              </c:numCache>
            </c:numRef>
          </c:val>
        </c:ser>
        <c:ser>
          <c:idx val="1"/>
          <c:order val="1"/>
          <c:tx>
            <c:strRef>
              <c:f>'student Type'!$A$3</c:f>
              <c:strCache>
                <c:ptCount val="1"/>
                <c:pt idx="0">
                  <c:v>New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'student Type'!$B$1:$F$1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'student Type'!$B$3:$F$3</c:f>
              <c:numCache>
                <c:formatCode>General</c:formatCode>
                <c:ptCount val="5"/>
                <c:pt idx="0">
                  <c:v>125</c:v>
                </c:pt>
                <c:pt idx="1">
                  <c:v>51</c:v>
                </c:pt>
                <c:pt idx="2">
                  <c:v>131</c:v>
                </c:pt>
                <c:pt idx="3">
                  <c:v>292</c:v>
                </c:pt>
                <c:pt idx="4">
                  <c:v>55</c:v>
                </c:pt>
              </c:numCache>
            </c:numRef>
          </c:val>
        </c:ser>
        <c:ser>
          <c:idx val="2"/>
          <c:order val="2"/>
          <c:tx>
            <c:strRef>
              <c:f>'student Type'!$A$4</c:f>
              <c:strCache>
                <c:ptCount val="1"/>
                <c:pt idx="0">
                  <c:v>Returning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'student Type'!$B$1:$F$1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'student Type'!$B$4:$F$4</c:f>
              <c:numCache>
                <c:formatCode>General</c:formatCode>
                <c:ptCount val="5"/>
                <c:pt idx="0">
                  <c:v>19</c:v>
                </c:pt>
                <c:pt idx="1">
                  <c:v>27</c:v>
                </c:pt>
                <c:pt idx="2">
                  <c:v>63</c:v>
                </c:pt>
                <c:pt idx="3">
                  <c:v>38</c:v>
                </c:pt>
                <c:pt idx="4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577920"/>
        <c:axId val="48604288"/>
      </c:barChart>
      <c:catAx>
        <c:axId val="48577920"/>
        <c:scaling>
          <c:orientation val="minMax"/>
        </c:scaling>
        <c:delete val="0"/>
        <c:axPos val="b"/>
        <c:majorTickMark val="out"/>
        <c:minorTickMark val="none"/>
        <c:tickLblPos val="nextTo"/>
        <c:crossAx val="48604288"/>
        <c:crosses val="autoZero"/>
        <c:auto val="1"/>
        <c:lblAlgn val="ctr"/>
        <c:lblOffset val="100"/>
        <c:noMultiLvlLbl val="0"/>
      </c:catAx>
      <c:valAx>
        <c:axId val="4860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577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Fall 2010</a:t>
            </a:r>
            <a:r>
              <a:rPr lang="en-US" sz="1200" baseline="0"/>
              <a:t> Average Credits per Campus</a:t>
            </a:r>
            <a:endParaRPr lang="en-US" sz="1200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'credits by Campus &amp; student Typ'!$I$11</c:f>
              <c:strCache>
                <c:ptCount val="1"/>
                <c:pt idx="0">
                  <c:v>Average credits</c:v>
                </c:pt>
              </c:strCache>
            </c:strRef>
          </c:tx>
          <c:invertIfNegative val="0"/>
          <c:cat>
            <c:strRef>
              <c:f>'credits by Campus &amp; student Typ'!$J$10:$O$10</c:f>
              <c:strCache>
                <c:ptCount val="6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  <c:pt idx="5">
                  <c:v>College</c:v>
                </c:pt>
              </c:strCache>
            </c:strRef>
          </c:cat>
          <c:val>
            <c:numRef>
              <c:f>'credits by Campus &amp; student Typ'!$J$11:$O$11</c:f>
              <c:numCache>
                <c:formatCode>0.0</c:formatCode>
                <c:ptCount val="6"/>
                <c:pt idx="0">
                  <c:v>12.208768267223382</c:v>
                </c:pt>
                <c:pt idx="1">
                  <c:v>11.392201834862385</c:v>
                </c:pt>
                <c:pt idx="2">
                  <c:v>12.329210275927688</c:v>
                </c:pt>
                <c:pt idx="3">
                  <c:v>11.653638814016173</c:v>
                </c:pt>
                <c:pt idx="4">
                  <c:v>12.165071770334928</c:v>
                </c:pt>
                <c:pt idx="5">
                  <c:v>12.033716191181918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3432960"/>
        <c:axId val="103434496"/>
        <c:axId val="0"/>
      </c:bar3DChart>
      <c:catAx>
        <c:axId val="1034329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3434496"/>
        <c:crosses val="autoZero"/>
        <c:auto val="1"/>
        <c:lblAlgn val="ctr"/>
        <c:lblOffset val="100"/>
        <c:noMultiLvlLbl val="0"/>
      </c:catAx>
      <c:valAx>
        <c:axId val="10343449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03432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Fall 2010 Percent</a:t>
            </a:r>
            <a:r>
              <a:rPr lang="en-US" sz="1200" baseline="0"/>
              <a:t> of Students Full Time by </a:t>
            </a:r>
          </a:p>
          <a:p>
            <a:pPr>
              <a:defRPr/>
            </a:pPr>
            <a:r>
              <a:rPr lang="en-US" sz="1200" baseline="0"/>
              <a:t>Student Type &amp; Campus</a:t>
            </a:r>
            <a:endParaRPr lang="en-US" sz="12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fullTime!$A$16</c:f>
              <c:strCache>
                <c:ptCount val="1"/>
                <c:pt idx="0">
                  <c:v>Continuing</c:v>
                </c:pt>
              </c:strCache>
            </c:strRef>
          </c:tx>
          <c:invertIfNegative val="0"/>
          <c:cat>
            <c:strRef>
              <c:f>fullTime!$B$15:$F$15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fullTime!$B$16:$F$16</c:f>
              <c:numCache>
                <c:formatCode>0.0%</c:formatCode>
                <c:ptCount val="5"/>
                <c:pt idx="0">
                  <c:v>0.67462686567164176</c:v>
                </c:pt>
                <c:pt idx="1">
                  <c:v>0.49285714285714288</c:v>
                </c:pt>
                <c:pt idx="2">
                  <c:v>0.8144690781796966</c:v>
                </c:pt>
                <c:pt idx="3">
                  <c:v>0.65533980582524276</c:v>
                </c:pt>
                <c:pt idx="4">
                  <c:v>0.62962962962962965</c:v>
                </c:pt>
              </c:numCache>
            </c:numRef>
          </c:val>
        </c:ser>
        <c:ser>
          <c:idx val="1"/>
          <c:order val="1"/>
          <c:tx>
            <c:strRef>
              <c:f>fullTime!$A$17</c:f>
              <c:strCache>
                <c:ptCount val="1"/>
                <c:pt idx="0">
                  <c:v>New</c:v>
                </c:pt>
              </c:strCache>
            </c:strRef>
          </c:tx>
          <c:invertIfNegative val="0"/>
          <c:cat>
            <c:strRef>
              <c:f>fullTime!$B$15:$F$15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fullTime!$B$17:$F$17</c:f>
              <c:numCache>
                <c:formatCode>0.0%</c:formatCode>
                <c:ptCount val="5"/>
                <c:pt idx="0">
                  <c:v>0.95199999999999996</c:v>
                </c:pt>
                <c:pt idx="1">
                  <c:v>0.80392156862745101</c:v>
                </c:pt>
                <c:pt idx="2">
                  <c:v>0.93129770992366412</c:v>
                </c:pt>
                <c:pt idx="3">
                  <c:v>0.83904109589041098</c:v>
                </c:pt>
                <c:pt idx="4">
                  <c:v>0.90909090909090906</c:v>
                </c:pt>
              </c:numCache>
            </c:numRef>
          </c:val>
        </c:ser>
        <c:ser>
          <c:idx val="2"/>
          <c:order val="2"/>
          <c:tx>
            <c:strRef>
              <c:f>fullTime!$A$18</c:f>
              <c:strCache>
                <c:ptCount val="1"/>
                <c:pt idx="0">
                  <c:v>Returning</c:v>
                </c:pt>
              </c:strCache>
            </c:strRef>
          </c:tx>
          <c:invertIfNegative val="0"/>
          <c:cat>
            <c:strRef>
              <c:f>fullTime!$B$15:$F$15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fullTime!$B$18:$F$18</c:f>
              <c:numCache>
                <c:formatCode>0.0%</c:formatCode>
                <c:ptCount val="5"/>
                <c:pt idx="0">
                  <c:v>0.42105263157894735</c:v>
                </c:pt>
                <c:pt idx="1">
                  <c:v>0.48148148148148145</c:v>
                </c:pt>
                <c:pt idx="2">
                  <c:v>0.61904761904761907</c:v>
                </c:pt>
                <c:pt idx="3">
                  <c:v>0.39473684210526316</c:v>
                </c:pt>
                <c:pt idx="4">
                  <c:v>0.63157894736842102</c:v>
                </c:pt>
              </c:numCache>
            </c:numRef>
          </c:val>
        </c:ser>
        <c:ser>
          <c:idx val="3"/>
          <c:order val="3"/>
          <c:tx>
            <c:strRef>
              <c:f>fullTime!$A$19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fullTime!$B$15:$F$15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fullTime!$B$19:$F$19</c:f>
              <c:numCache>
                <c:formatCode>0.0%</c:formatCode>
                <c:ptCount val="5"/>
                <c:pt idx="0">
                  <c:v>0.73695198329853862</c:v>
                </c:pt>
                <c:pt idx="1">
                  <c:v>0.56422018348623848</c:v>
                </c:pt>
                <c:pt idx="2">
                  <c:v>0.81731684110371072</c:v>
                </c:pt>
                <c:pt idx="3">
                  <c:v>0.7142857142857143</c:v>
                </c:pt>
                <c:pt idx="4">
                  <c:v>0.70334928229665072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865472"/>
        <c:axId val="113867008"/>
      </c:barChart>
      <c:catAx>
        <c:axId val="113865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13867008"/>
        <c:crosses val="autoZero"/>
        <c:auto val="1"/>
        <c:lblAlgn val="ctr"/>
        <c:lblOffset val="100"/>
        <c:noMultiLvlLbl val="0"/>
      </c:catAx>
      <c:valAx>
        <c:axId val="113867008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0.0%" sourceLinked="1"/>
        <c:majorTickMark val="none"/>
        <c:minorTickMark val="none"/>
        <c:tickLblPos val="nextTo"/>
        <c:crossAx val="1138654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Fall 2010</a:t>
            </a:r>
            <a:r>
              <a:rPr lang="en-US" baseline="0"/>
              <a:t> Age Distribution</a:t>
            </a:r>
            <a:r>
              <a:rPr lang="en-US"/>
              <a:t>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Age!$P$1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Age!$O$2:$O$15</c:f>
              <c:strCache>
                <c:ptCount val="14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26-30</c:v>
                </c:pt>
                <c:pt idx="10">
                  <c:v>31-35</c:v>
                </c:pt>
                <c:pt idx="11">
                  <c:v>36-40</c:v>
                </c:pt>
                <c:pt idx="12">
                  <c:v>41-49</c:v>
                </c:pt>
                <c:pt idx="13">
                  <c:v>50+</c:v>
                </c:pt>
              </c:strCache>
            </c:strRef>
          </c:cat>
          <c:val>
            <c:numRef>
              <c:f>Age!$P$2:$P$15</c:f>
              <c:numCache>
                <c:formatCode>General</c:formatCode>
                <c:ptCount val="14"/>
                <c:pt idx="0">
                  <c:v>34</c:v>
                </c:pt>
                <c:pt idx="1">
                  <c:v>375</c:v>
                </c:pt>
                <c:pt idx="2">
                  <c:v>520</c:v>
                </c:pt>
                <c:pt idx="3">
                  <c:v>445</c:v>
                </c:pt>
                <c:pt idx="4">
                  <c:v>333</c:v>
                </c:pt>
                <c:pt idx="5">
                  <c:v>235</c:v>
                </c:pt>
                <c:pt idx="6">
                  <c:v>141</c:v>
                </c:pt>
                <c:pt idx="7">
                  <c:v>101</c:v>
                </c:pt>
                <c:pt idx="8">
                  <c:v>77</c:v>
                </c:pt>
                <c:pt idx="9">
                  <c:v>187</c:v>
                </c:pt>
                <c:pt idx="10">
                  <c:v>118</c:v>
                </c:pt>
                <c:pt idx="11">
                  <c:v>64</c:v>
                </c:pt>
                <c:pt idx="12">
                  <c:v>76</c:v>
                </c:pt>
                <c:pt idx="13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897856"/>
        <c:axId val="113899776"/>
      </c:barChart>
      <c:catAx>
        <c:axId val="11389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 Groupings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3899776"/>
        <c:crosses val="autoZero"/>
        <c:auto val="1"/>
        <c:lblAlgn val="ctr"/>
        <c:lblOffset val="100"/>
        <c:noMultiLvlLbl val="0"/>
      </c:catAx>
      <c:valAx>
        <c:axId val="113899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897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Fall 2009 to Fall 2010 Rention Rates by Campus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retention!$A$25</c:f>
              <c:strCache>
                <c:ptCount val="1"/>
                <c:pt idx="0">
                  <c:v>Retention New All</c:v>
                </c:pt>
              </c:strCache>
            </c:strRef>
          </c:tx>
          <c:invertIfNegative val="0"/>
          <c:dLbls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retention!$B$24:$G$24</c:f>
              <c:strCache>
                <c:ptCount val="6"/>
                <c:pt idx="0">
                  <c:v>Total</c:v>
                </c:pt>
                <c:pt idx="1">
                  <c:v>Chuuk</c:v>
                </c:pt>
                <c:pt idx="2">
                  <c:v>Kosrae</c:v>
                </c:pt>
                <c:pt idx="3">
                  <c:v>National</c:v>
                </c:pt>
                <c:pt idx="4">
                  <c:v>Pohnpei</c:v>
                </c:pt>
                <c:pt idx="5">
                  <c:v>Yap</c:v>
                </c:pt>
              </c:strCache>
            </c:strRef>
          </c:cat>
          <c:val>
            <c:numRef>
              <c:f>retention!$B$25:$G$25</c:f>
              <c:numCache>
                <c:formatCode>0.0%</c:formatCode>
                <c:ptCount val="6"/>
                <c:pt idx="0">
                  <c:v>0.58801498127340823</c:v>
                </c:pt>
                <c:pt idx="1">
                  <c:v>0.46341463414634149</c:v>
                </c:pt>
                <c:pt idx="2">
                  <c:v>0.51020408163265307</c:v>
                </c:pt>
                <c:pt idx="3">
                  <c:v>0.85064935064935066</c:v>
                </c:pt>
                <c:pt idx="4">
                  <c:v>0.60240963855421692</c:v>
                </c:pt>
                <c:pt idx="5">
                  <c:v>0.32786885245901637</c:v>
                </c:pt>
              </c:numCache>
            </c:numRef>
          </c:val>
        </c:ser>
        <c:ser>
          <c:idx val="1"/>
          <c:order val="1"/>
          <c:tx>
            <c:strRef>
              <c:f>retention!$A$26</c:f>
              <c:strCache>
                <c:ptCount val="1"/>
                <c:pt idx="0">
                  <c:v>Rention New FT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retention!$B$24:$G$24</c:f>
              <c:strCache>
                <c:ptCount val="6"/>
                <c:pt idx="0">
                  <c:v>Total</c:v>
                </c:pt>
                <c:pt idx="1">
                  <c:v>Chuuk</c:v>
                </c:pt>
                <c:pt idx="2">
                  <c:v>Kosrae</c:v>
                </c:pt>
                <c:pt idx="3">
                  <c:v>National</c:v>
                </c:pt>
                <c:pt idx="4">
                  <c:v>Pohnpei</c:v>
                </c:pt>
                <c:pt idx="5">
                  <c:v>Yap</c:v>
                </c:pt>
              </c:strCache>
            </c:strRef>
          </c:cat>
          <c:val>
            <c:numRef>
              <c:f>retention!$B$26:$G$26</c:f>
              <c:numCache>
                <c:formatCode>0.0%</c:formatCode>
                <c:ptCount val="6"/>
                <c:pt idx="0">
                  <c:v>0.64358108108108103</c:v>
                </c:pt>
                <c:pt idx="1">
                  <c:v>0.48087431693989069</c:v>
                </c:pt>
                <c:pt idx="2">
                  <c:v>0.5</c:v>
                </c:pt>
                <c:pt idx="3">
                  <c:v>0.91666666666666663</c:v>
                </c:pt>
                <c:pt idx="4">
                  <c:v>0.69868995633187769</c:v>
                </c:pt>
                <c:pt idx="5">
                  <c:v>0.33333333333333331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37344"/>
        <c:axId val="97338880"/>
      </c:barChart>
      <c:catAx>
        <c:axId val="97337344"/>
        <c:scaling>
          <c:orientation val="minMax"/>
        </c:scaling>
        <c:delete val="0"/>
        <c:axPos val="b"/>
        <c:majorTickMark val="out"/>
        <c:minorTickMark val="none"/>
        <c:tickLblPos val="nextTo"/>
        <c:crossAx val="97338880"/>
        <c:crosses val="autoZero"/>
        <c:auto val="1"/>
        <c:lblAlgn val="ctr"/>
        <c:lblOffset val="100"/>
        <c:noMultiLvlLbl val="0"/>
      </c:catAx>
      <c:valAx>
        <c:axId val="9733888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7337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Fall 2010</a:t>
            </a:r>
            <a:r>
              <a:rPr lang="en-US" sz="1200" baseline="0"/>
              <a:t> Developmental vs. College Level </a:t>
            </a:r>
          </a:p>
          <a:p>
            <a:pPr>
              <a:defRPr/>
            </a:pPr>
            <a:r>
              <a:rPr lang="en-US" sz="1200" baseline="0"/>
              <a:t>Student-Enrollment</a:t>
            </a:r>
            <a:endParaRPr lang="en-US" sz="1200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'developmental coures'!$A$4:$A$5</c:f>
              <c:strCache>
                <c:ptCount val="2"/>
                <c:pt idx="0">
                  <c:v>Total student-developmental</c:v>
                </c:pt>
                <c:pt idx="1">
                  <c:v>Total college level</c:v>
                </c:pt>
              </c:strCache>
            </c:strRef>
          </c:cat>
          <c:val>
            <c:numRef>
              <c:f>'developmental coures'!$B$4:$B$5</c:f>
              <c:numCache>
                <c:formatCode>General</c:formatCode>
                <c:ptCount val="2"/>
                <c:pt idx="0">
                  <c:v>3213</c:v>
                </c:pt>
                <c:pt idx="1">
                  <c:v>7064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Fall 2010 Gender</a:t>
            </a:r>
            <a:r>
              <a:rPr lang="en-US" sz="1200" baseline="0"/>
              <a:t> by State of Origin</a:t>
            </a:r>
            <a:endParaRPr lang="en-US" sz="1200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stateOriginGender!$B$25</c:f>
              <c:strCache>
                <c:ptCount val="1"/>
                <c:pt idx="0">
                  <c:v>Female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stateOriginGender!$A$26:$A$31</c:f>
              <c:strCache>
                <c:ptCount val="6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  <c:pt idx="4">
                  <c:v>Other</c:v>
                </c:pt>
                <c:pt idx="5">
                  <c:v>Total</c:v>
                </c:pt>
              </c:strCache>
            </c:strRef>
          </c:cat>
          <c:val>
            <c:numRef>
              <c:f>stateOriginGender!$B$26:$B$31</c:f>
              <c:numCache>
                <c:formatCode>0.0%</c:formatCode>
                <c:ptCount val="6"/>
                <c:pt idx="0">
                  <c:v>0.59397163120567376</c:v>
                </c:pt>
                <c:pt idx="1">
                  <c:v>0.47058823529411764</c:v>
                </c:pt>
                <c:pt idx="2">
                  <c:v>0.52532467532467531</c:v>
                </c:pt>
                <c:pt idx="3">
                  <c:v>0.54777070063694266</c:v>
                </c:pt>
                <c:pt idx="4">
                  <c:v>0.44444444444444442</c:v>
                </c:pt>
                <c:pt idx="5">
                  <c:v>0.53649499814746204</c:v>
                </c:pt>
              </c:numCache>
            </c:numRef>
          </c:val>
        </c:ser>
        <c:ser>
          <c:idx val="1"/>
          <c:order val="1"/>
          <c:tx>
            <c:strRef>
              <c:f>stateOriginGender!$C$25</c:f>
              <c:strCache>
                <c:ptCount val="1"/>
                <c:pt idx="0">
                  <c:v>Male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stateOriginGender!$A$26:$A$31</c:f>
              <c:strCache>
                <c:ptCount val="6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  <c:pt idx="4">
                  <c:v>Other</c:v>
                </c:pt>
                <c:pt idx="5">
                  <c:v>Total</c:v>
                </c:pt>
              </c:strCache>
            </c:strRef>
          </c:cat>
          <c:val>
            <c:numRef>
              <c:f>stateOriginGender!$C$26:$C$31</c:f>
              <c:numCache>
                <c:formatCode>0.0%</c:formatCode>
                <c:ptCount val="6"/>
                <c:pt idx="0">
                  <c:v>0.40602836879432624</c:v>
                </c:pt>
                <c:pt idx="1">
                  <c:v>0.52941176470588236</c:v>
                </c:pt>
                <c:pt idx="2">
                  <c:v>0.47467532467532469</c:v>
                </c:pt>
                <c:pt idx="3">
                  <c:v>0.45222929936305734</c:v>
                </c:pt>
                <c:pt idx="4">
                  <c:v>0.55555555555555558</c:v>
                </c:pt>
                <c:pt idx="5">
                  <c:v>0.46350500185253796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7561600"/>
        <c:axId val="97567488"/>
        <c:axId val="0"/>
      </c:bar3DChart>
      <c:catAx>
        <c:axId val="97561600"/>
        <c:scaling>
          <c:orientation val="minMax"/>
        </c:scaling>
        <c:delete val="0"/>
        <c:axPos val="b"/>
        <c:majorTickMark val="out"/>
        <c:minorTickMark val="none"/>
        <c:tickLblPos val="nextTo"/>
        <c:crossAx val="97567488"/>
        <c:crosses val="autoZero"/>
        <c:auto val="1"/>
        <c:lblAlgn val="ctr"/>
        <c:lblOffset val="100"/>
        <c:noMultiLvlLbl val="0"/>
      </c:catAx>
      <c:valAx>
        <c:axId val="9756748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75616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Fall 2010 Gender by Campus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stateOriginGender!$A$40</c:f>
              <c:strCache>
                <c:ptCount val="1"/>
                <c:pt idx="0">
                  <c:v>Female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stateOriginGender!$B$39:$G$39</c:f>
              <c:strCache>
                <c:ptCount val="6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  <c:pt idx="5">
                  <c:v>Total</c:v>
                </c:pt>
              </c:strCache>
            </c:strRef>
          </c:cat>
          <c:val>
            <c:numRef>
              <c:f>stateOriginGender!$B$40:$G$40</c:f>
              <c:numCache>
                <c:formatCode>0.0%</c:formatCode>
                <c:ptCount val="6"/>
                <c:pt idx="0">
                  <c:v>0.60334029227557406</c:v>
                </c:pt>
                <c:pt idx="1">
                  <c:v>0.47247706422018348</c:v>
                </c:pt>
                <c:pt idx="2">
                  <c:v>0.56220322886989549</c:v>
                </c:pt>
                <c:pt idx="3">
                  <c:v>0.46963562753036436</c:v>
                </c:pt>
                <c:pt idx="4">
                  <c:v>0.56730769230769229</c:v>
                </c:pt>
                <c:pt idx="5">
                  <c:v>0.53723601333827342</c:v>
                </c:pt>
              </c:numCache>
            </c:numRef>
          </c:val>
        </c:ser>
        <c:ser>
          <c:idx val="1"/>
          <c:order val="1"/>
          <c:tx>
            <c:strRef>
              <c:f>stateOriginGender!$A$41</c:f>
              <c:strCache>
                <c:ptCount val="1"/>
                <c:pt idx="0">
                  <c:v>Male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stateOriginGender!$B$39:$G$39</c:f>
              <c:strCache>
                <c:ptCount val="6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  <c:pt idx="5">
                  <c:v>Total</c:v>
                </c:pt>
              </c:strCache>
            </c:strRef>
          </c:cat>
          <c:val>
            <c:numRef>
              <c:f>stateOriginGender!$B$41:$G$41</c:f>
              <c:numCache>
                <c:formatCode>0.0%</c:formatCode>
                <c:ptCount val="6"/>
                <c:pt idx="0">
                  <c:v>0.39665970772442588</c:v>
                </c:pt>
                <c:pt idx="1">
                  <c:v>0.52752293577981646</c:v>
                </c:pt>
                <c:pt idx="2">
                  <c:v>0.43779677113010446</c:v>
                </c:pt>
                <c:pt idx="3">
                  <c:v>0.53036437246963564</c:v>
                </c:pt>
                <c:pt idx="4">
                  <c:v>0.43269230769230771</c:v>
                </c:pt>
                <c:pt idx="5">
                  <c:v>0.46276398666172658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479296"/>
        <c:axId val="97481088"/>
        <c:axId val="0"/>
      </c:bar3DChart>
      <c:catAx>
        <c:axId val="97479296"/>
        <c:scaling>
          <c:orientation val="minMax"/>
        </c:scaling>
        <c:delete val="0"/>
        <c:axPos val="b"/>
        <c:majorTickMark val="out"/>
        <c:minorTickMark val="none"/>
        <c:tickLblPos val="nextTo"/>
        <c:crossAx val="97481088"/>
        <c:crosses val="autoZero"/>
        <c:auto val="1"/>
        <c:lblAlgn val="ctr"/>
        <c:lblOffset val="100"/>
        <c:noMultiLvlLbl val="0"/>
      </c:catAx>
      <c:valAx>
        <c:axId val="9748108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7479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Fall</a:t>
            </a:r>
            <a:r>
              <a:rPr lang="en-US" baseline="0"/>
              <a:t> 2010 Coures Completeion Rates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gradeDist!$R$82:$S$82</c:f>
              <c:strCache>
                <c:ptCount val="2"/>
                <c:pt idx="0">
                  <c:v>ABCP</c:v>
                </c:pt>
                <c:pt idx="1">
                  <c:v>ABCDP</c:v>
                </c:pt>
              </c:strCache>
            </c:strRef>
          </c:cat>
          <c:val>
            <c:numRef>
              <c:f>gradeDist!$R$83:$S$83</c:f>
              <c:numCache>
                <c:formatCode>0.0%</c:formatCode>
                <c:ptCount val="2"/>
                <c:pt idx="0">
                  <c:v>0.68838747325423066</c:v>
                </c:pt>
                <c:pt idx="1">
                  <c:v>0.79225831550282044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63072"/>
        <c:axId val="110164608"/>
      </c:barChart>
      <c:catAx>
        <c:axId val="1101630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0164608"/>
        <c:crosses val="autoZero"/>
        <c:auto val="1"/>
        <c:lblAlgn val="ctr"/>
        <c:lblOffset val="100"/>
        <c:noMultiLvlLbl val="0"/>
      </c:catAx>
      <c:valAx>
        <c:axId val="11016460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10163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gradesType!$B$6</c:f>
              <c:strCache>
                <c:ptCount val="1"/>
                <c:pt idx="0">
                  <c:v>A</c:v>
                </c:pt>
              </c:strCache>
            </c:strRef>
          </c:tx>
          <c:invertIfNegative val="0"/>
          <c:cat>
            <c:strRef>
              <c:f>gradesType!$A$7:$A$9</c:f>
              <c:strCache>
                <c:ptCount val="3"/>
                <c:pt idx="0">
                  <c:v>Continuing</c:v>
                </c:pt>
                <c:pt idx="1">
                  <c:v>New</c:v>
                </c:pt>
                <c:pt idx="2">
                  <c:v>Returning</c:v>
                </c:pt>
              </c:strCache>
            </c:strRef>
          </c:cat>
          <c:val>
            <c:numRef>
              <c:f>gradesType!$B$7:$B$9</c:f>
              <c:numCache>
                <c:formatCode>General</c:formatCode>
                <c:ptCount val="3"/>
                <c:pt idx="0">
                  <c:v>1345</c:v>
                </c:pt>
                <c:pt idx="1">
                  <c:v>304</c:v>
                </c:pt>
                <c:pt idx="2">
                  <c:v>116</c:v>
                </c:pt>
              </c:numCache>
            </c:numRef>
          </c:val>
        </c:ser>
        <c:ser>
          <c:idx val="1"/>
          <c:order val="1"/>
          <c:tx>
            <c:strRef>
              <c:f>gradesType!$C$6</c:f>
              <c:strCache>
                <c:ptCount val="1"/>
                <c:pt idx="0">
                  <c:v>B</c:v>
                </c:pt>
              </c:strCache>
            </c:strRef>
          </c:tx>
          <c:invertIfNegative val="0"/>
          <c:cat>
            <c:strRef>
              <c:f>gradesType!$A$7:$A$9</c:f>
              <c:strCache>
                <c:ptCount val="3"/>
                <c:pt idx="0">
                  <c:v>Continuing</c:v>
                </c:pt>
                <c:pt idx="1">
                  <c:v>New</c:v>
                </c:pt>
                <c:pt idx="2">
                  <c:v>Returning</c:v>
                </c:pt>
              </c:strCache>
            </c:strRef>
          </c:cat>
          <c:val>
            <c:numRef>
              <c:f>gradesType!$C$7:$C$9</c:f>
              <c:numCache>
                <c:formatCode>General</c:formatCode>
                <c:ptCount val="3"/>
                <c:pt idx="0">
                  <c:v>1702</c:v>
                </c:pt>
                <c:pt idx="1">
                  <c:v>532</c:v>
                </c:pt>
                <c:pt idx="2">
                  <c:v>147</c:v>
                </c:pt>
              </c:numCache>
            </c:numRef>
          </c:val>
        </c:ser>
        <c:ser>
          <c:idx val="2"/>
          <c:order val="2"/>
          <c:tx>
            <c:strRef>
              <c:f>gradesType!$D$6</c:f>
              <c:strCache>
                <c:ptCount val="1"/>
                <c:pt idx="0">
                  <c:v>C</c:v>
                </c:pt>
              </c:strCache>
            </c:strRef>
          </c:tx>
          <c:invertIfNegative val="0"/>
          <c:cat>
            <c:strRef>
              <c:f>gradesType!$A$7:$A$9</c:f>
              <c:strCache>
                <c:ptCount val="3"/>
                <c:pt idx="0">
                  <c:v>Continuing</c:v>
                </c:pt>
                <c:pt idx="1">
                  <c:v>New</c:v>
                </c:pt>
                <c:pt idx="2">
                  <c:v>Returning</c:v>
                </c:pt>
              </c:strCache>
            </c:strRef>
          </c:cat>
          <c:val>
            <c:numRef>
              <c:f>gradesType!$D$7:$D$9</c:f>
              <c:numCache>
                <c:formatCode>General</c:formatCode>
                <c:ptCount val="3"/>
                <c:pt idx="0">
                  <c:v>1780</c:v>
                </c:pt>
                <c:pt idx="1">
                  <c:v>619</c:v>
                </c:pt>
                <c:pt idx="2">
                  <c:v>142</c:v>
                </c:pt>
              </c:numCache>
            </c:numRef>
          </c:val>
        </c:ser>
        <c:ser>
          <c:idx val="3"/>
          <c:order val="3"/>
          <c:tx>
            <c:strRef>
              <c:f>gradesType!$E$6</c:f>
              <c:strCache>
                <c:ptCount val="1"/>
                <c:pt idx="0">
                  <c:v>D</c:v>
                </c:pt>
              </c:strCache>
            </c:strRef>
          </c:tx>
          <c:invertIfNegative val="0"/>
          <c:cat>
            <c:strRef>
              <c:f>gradesType!$A$7:$A$9</c:f>
              <c:strCache>
                <c:ptCount val="3"/>
                <c:pt idx="0">
                  <c:v>Continuing</c:v>
                </c:pt>
                <c:pt idx="1">
                  <c:v>New</c:v>
                </c:pt>
                <c:pt idx="2">
                  <c:v>Returning</c:v>
                </c:pt>
              </c:strCache>
            </c:strRef>
          </c:cat>
          <c:val>
            <c:numRef>
              <c:f>gradesType!$E$7:$E$9</c:f>
              <c:numCache>
                <c:formatCode>General</c:formatCode>
                <c:ptCount val="3"/>
                <c:pt idx="0">
                  <c:v>734</c:v>
                </c:pt>
                <c:pt idx="1">
                  <c:v>273</c:v>
                </c:pt>
                <c:pt idx="2">
                  <c:v>61</c:v>
                </c:pt>
              </c:numCache>
            </c:numRef>
          </c:val>
        </c:ser>
        <c:ser>
          <c:idx val="4"/>
          <c:order val="4"/>
          <c:tx>
            <c:strRef>
              <c:f>gradesType!$F$6</c:f>
              <c:strCache>
                <c:ptCount val="1"/>
                <c:pt idx="0">
                  <c:v>F</c:v>
                </c:pt>
              </c:strCache>
            </c:strRef>
          </c:tx>
          <c:invertIfNegative val="0"/>
          <c:cat>
            <c:strRef>
              <c:f>gradesType!$A$7:$A$9</c:f>
              <c:strCache>
                <c:ptCount val="3"/>
                <c:pt idx="0">
                  <c:v>Continuing</c:v>
                </c:pt>
                <c:pt idx="1">
                  <c:v>New</c:v>
                </c:pt>
                <c:pt idx="2">
                  <c:v>Returning</c:v>
                </c:pt>
              </c:strCache>
            </c:strRef>
          </c:cat>
          <c:val>
            <c:numRef>
              <c:f>gradesType!$F$7:$F$9</c:f>
              <c:numCache>
                <c:formatCode>General</c:formatCode>
                <c:ptCount val="3"/>
                <c:pt idx="0">
                  <c:v>605</c:v>
                </c:pt>
                <c:pt idx="1">
                  <c:v>266</c:v>
                </c:pt>
                <c:pt idx="2">
                  <c:v>33</c:v>
                </c:pt>
              </c:numCache>
            </c:numRef>
          </c:val>
        </c:ser>
        <c:ser>
          <c:idx val="5"/>
          <c:order val="5"/>
          <c:tx>
            <c:strRef>
              <c:f>gradesType!$G$6</c:f>
              <c:strCache>
                <c:ptCount val="1"/>
                <c:pt idx="0">
                  <c:v>I</c:v>
                </c:pt>
              </c:strCache>
            </c:strRef>
          </c:tx>
          <c:invertIfNegative val="0"/>
          <c:cat>
            <c:strRef>
              <c:f>gradesType!$A$7:$A$9</c:f>
              <c:strCache>
                <c:ptCount val="3"/>
                <c:pt idx="0">
                  <c:v>Continuing</c:v>
                </c:pt>
                <c:pt idx="1">
                  <c:v>New</c:v>
                </c:pt>
                <c:pt idx="2">
                  <c:v>Returning</c:v>
                </c:pt>
              </c:strCache>
            </c:strRef>
          </c:cat>
          <c:val>
            <c:numRef>
              <c:f>gradesType!$G$7:$G$9</c:f>
              <c:numCache>
                <c:formatCode>General</c:formatCode>
                <c:ptCount val="3"/>
                <c:pt idx="0">
                  <c:v>65</c:v>
                </c:pt>
                <c:pt idx="1">
                  <c:v>16</c:v>
                </c:pt>
                <c:pt idx="2">
                  <c:v>3</c:v>
                </c:pt>
              </c:numCache>
            </c:numRef>
          </c:val>
        </c:ser>
        <c:ser>
          <c:idx val="6"/>
          <c:order val="6"/>
          <c:tx>
            <c:strRef>
              <c:f>gradesType!$H$6</c:f>
              <c:strCache>
                <c:ptCount val="1"/>
                <c:pt idx="0">
                  <c:v>N</c:v>
                </c:pt>
              </c:strCache>
            </c:strRef>
          </c:tx>
          <c:invertIfNegative val="0"/>
          <c:cat>
            <c:strRef>
              <c:f>gradesType!$A$7:$A$9</c:f>
              <c:strCache>
                <c:ptCount val="3"/>
                <c:pt idx="0">
                  <c:v>Continuing</c:v>
                </c:pt>
                <c:pt idx="1">
                  <c:v>New</c:v>
                </c:pt>
                <c:pt idx="2">
                  <c:v>Returning</c:v>
                </c:pt>
              </c:strCache>
            </c:strRef>
          </c:cat>
          <c:val>
            <c:numRef>
              <c:f>gradesType!$H$7:$H$9</c:f>
              <c:numCache>
                <c:formatCode>General</c:formatCode>
                <c:ptCount val="3"/>
                <c:pt idx="0">
                  <c:v>153</c:v>
                </c:pt>
                <c:pt idx="1">
                  <c:v>352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gradesType!$I$6</c:f>
              <c:strCache>
                <c:ptCount val="1"/>
                <c:pt idx="0">
                  <c:v>P</c:v>
                </c:pt>
              </c:strCache>
            </c:strRef>
          </c:tx>
          <c:invertIfNegative val="0"/>
          <c:cat>
            <c:strRef>
              <c:f>gradesType!$A$7:$A$9</c:f>
              <c:strCache>
                <c:ptCount val="3"/>
                <c:pt idx="0">
                  <c:v>Continuing</c:v>
                </c:pt>
                <c:pt idx="1">
                  <c:v>New</c:v>
                </c:pt>
                <c:pt idx="2">
                  <c:v>Returning</c:v>
                </c:pt>
              </c:strCache>
            </c:strRef>
          </c:cat>
          <c:val>
            <c:numRef>
              <c:f>gradesType!$I$7:$I$9</c:f>
              <c:numCache>
                <c:formatCode>General</c:formatCode>
                <c:ptCount val="3"/>
                <c:pt idx="0">
                  <c:v>169</c:v>
                </c:pt>
                <c:pt idx="1">
                  <c:v>216</c:v>
                </c:pt>
                <c:pt idx="2">
                  <c:v>0</c:v>
                </c:pt>
              </c:numCache>
            </c:numRef>
          </c:val>
        </c:ser>
        <c:ser>
          <c:idx val="8"/>
          <c:order val="8"/>
          <c:tx>
            <c:strRef>
              <c:f>gradesType!$J$6</c:f>
              <c:strCache>
                <c:ptCount val="1"/>
                <c:pt idx="0">
                  <c:v>W</c:v>
                </c:pt>
              </c:strCache>
            </c:strRef>
          </c:tx>
          <c:invertIfNegative val="0"/>
          <c:cat>
            <c:strRef>
              <c:f>gradesType!$A$7:$A$9</c:f>
              <c:strCache>
                <c:ptCount val="3"/>
                <c:pt idx="0">
                  <c:v>Continuing</c:v>
                </c:pt>
                <c:pt idx="1">
                  <c:v>New</c:v>
                </c:pt>
                <c:pt idx="2">
                  <c:v>Returning</c:v>
                </c:pt>
              </c:strCache>
            </c:strRef>
          </c:cat>
          <c:val>
            <c:numRef>
              <c:f>gradesType!$J$7:$J$9</c:f>
              <c:numCache>
                <c:formatCode>General</c:formatCode>
                <c:ptCount val="3"/>
                <c:pt idx="0">
                  <c:v>460</c:v>
                </c:pt>
                <c:pt idx="1">
                  <c:v>147</c:v>
                </c:pt>
                <c:pt idx="2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058176"/>
        <c:axId val="115059712"/>
        <c:axId val="0"/>
      </c:bar3DChart>
      <c:catAx>
        <c:axId val="115058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15059712"/>
        <c:crosses val="autoZero"/>
        <c:auto val="1"/>
        <c:lblAlgn val="ctr"/>
        <c:lblOffset val="100"/>
        <c:noMultiLvlLbl val="0"/>
      </c:catAx>
      <c:valAx>
        <c:axId val="115059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058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gradesType!$B$6</c:f>
              <c:strCache>
                <c:ptCount val="1"/>
                <c:pt idx="0">
                  <c:v>A</c:v>
                </c:pt>
              </c:strCache>
            </c:strRef>
          </c:tx>
          <c:invertIfNegative val="0"/>
          <c:cat>
            <c:strRef>
              <c:f>gradesType!$A$7:$A$9</c:f>
              <c:strCache>
                <c:ptCount val="3"/>
                <c:pt idx="0">
                  <c:v>Continuing</c:v>
                </c:pt>
                <c:pt idx="1">
                  <c:v>New</c:v>
                </c:pt>
                <c:pt idx="2">
                  <c:v>Returning</c:v>
                </c:pt>
              </c:strCache>
            </c:strRef>
          </c:cat>
          <c:val>
            <c:numRef>
              <c:f>gradesType!$B$7:$B$9</c:f>
              <c:numCache>
                <c:formatCode>General</c:formatCode>
                <c:ptCount val="3"/>
                <c:pt idx="0">
                  <c:v>1345</c:v>
                </c:pt>
                <c:pt idx="1">
                  <c:v>304</c:v>
                </c:pt>
                <c:pt idx="2">
                  <c:v>116</c:v>
                </c:pt>
              </c:numCache>
            </c:numRef>
          </c:val>
        </c:ser>
        <c:ser>
          <c:idx val="1"/>
          <c:order val="1"/>
          <c:tx>
            <c:strRef>
              <c:f>gradesType!$C$6</c:f>
              <c:strCache>
                <c:ptCount val="1"/>
                <c:pt idx="0">
                  <c:v>B</c:v>
                </c:pt>
              </c:strCache>
            </c:strRef>
          </c:tx>
          <c:invertIfNegative val="0"/>
          <c:cat>
            <c:strRef>
              <c:f>gradesType!$A$7:$A$9</c:f>
              <c:strCache>
                <c:ptCount val="3"/>
                <c:pt idx="0">
                  <c:v>Continuing</c:v>
                </c:pt>
                <c:pt idx="1">
                  <c:v>New</c:v>
                </c:pt>
                <c:pt idx="2">
                  <c:v>Returning</c:v>
                </c:pt>
              </c:strCache>
            </c:strRef>
          </c:cat>
          <c:val>
            <c:numRef>
              <c:f>gradesType!$C$7:$C$9</c:f>
              <c:numCache>
                <c:formatCode>General</c:formatCode>
                <c:ptCount val="3"/>
                <c:pt idx="0">
                  <c:v>1702</c:v>
                </c:pt>
                <c:pt idx="1">
                  <c:v>532</c:v>
                </c:pt>
                <c:pt idx="2">
                  <c:v>147</c:v>
                </c:pt>
              </c:numCache>
            </c:numRef>
          </c:val>
        </c:ser>
        <c:ser>
          <c:idx val="2"/>
          <c:order val="2"/>
          <c:tx>
            <c:strRef>
              <c:f>gradesType!$D$6</c:f>
              <c:strCache>
                <c:ptCount val="1"/>
                <c:pt idx="0">
                  <c:v>C</c:v>
                </c:pt>
              </c:strCache>
            </c:strRef>
          </c:tx>
          <c:invertIfNegative val="0"/>
          <c:cat>
            <c:strRef>
              <c:f>gradesType!$A$7:$A$9</c:f>
              <c:strCache>
                <c:ptCount val="3"/>
                <c:pt idx="0">
                  <c:v>Continuing</c:v>
                </c:pt>
                <c:pt idx="1">
                  <c:v>New</c:v>
                </c:pt>
                <c:pt idx="2">
                  <c:v>Returning</c:v>
                </c:pt>
              </c:strCache>
            </c:strRef>
          </c:cat>
          <c:val>
            <c:numRef>
              <c:f>gradesType!$D$7:$D$9</c:f>
              <c:numCache>
                <c:formatCode>General</c:formatCode>
                <c:ptCount val="3"/>
                <c:pt idx="0">
                  <c:v>1780</c:v>
                </c:pt>
                <c:pt idx="1">
                  <c:v>619</c:v>
                </c:pt>
                <c:pt idx="2">
                  <c:v>142</c:v>
                </c:pt>
              </c:numCache>
            </c:numRef>
          </c:val>
        </c:ser>
        <c:ser>
          <c:idx val="3"/>
          <c:order val="3"/>
          <c:tx>
            <c:strRef>
              <c:f>gradesType!$E$6</c:f>
              <c:strCache>
                <c:ptCount val="1"/>
                <c:pt idx="0">
                  <c:v>D</c:v>
                </c:pt>
              </c:strCache>
            </c:strRef>
          </c:tx>
          <c:invertIfNegative val="0"/>
          <c:cat>
            <c:strRef>
              <c:f>gradesType!$A$7:$A$9</c:f>
              <c:strCache>
                <c:ptCount val="3"/>
                <c:pt idx="0">
                  <c:v>Continuing</c:v>
                </c:pt>
                <c:pt idx="1">
                  <c:v>New</c:v>
                </c:pt>
                <c:pt idx="2">
                  <c:v>Returning</c:v>
                </c:pt>
              </c:strCache>
            </c:strRef>
          </c:cat>
          <c:val>
            <c:numRef>
              <c:f>gradesType!$E$7:$E$9</c:f>
              <c:numCache>
                <c:formatCode>General</c:formatCode>
                <c:ptCount val="3"/>
                <c:pt idx="0">
                  <c:v>734</c:v>
                </c:pt>
                <c:pt idx="1">
                  <c:v>273</c:v>
                </c:pt>
                <c:pt idx="2">
                  <c:v>61</c:v>
                </c:pt>
              </c:numCache>
            </c:numRef>
          </c:val>
        </c:ser>
        <c:ser>
          <c:idx val="4"/>
          <c:order val="4"/>
          <c:tx>
            <c:strRef>
              <c:f>gradesType!$F$6</c:f>
              <c:strCache>
                <c:ptCount val="1"/>
                <c:pt idx="0">
                  <c:v>F</c:v>
                </c:pt>
              </c:strCache>
            </c:strRef>
          </c:tx>
          <c:invertIfNegative val="0"/>
          <c:cat>
            <c:strRef>
              <c:f>gradesType!$A$7:$A$9</c:f>
              <c:strCache>
                <c:ptCount val="3"/>
                <c:pt idx="0">
                  <c:v>Continuing</c:v>
                </c:pt>
                <c:pt idx="1">
                  <c:v>New</c:v>
                </c:pt>
                <c:pt idx="2">
                  <c:v>Returning</c:v>
                </c:pt>
              </c:strCache>
            </c:strRef>
          </c:cat>
          <c:val>
            <c:numRef>
              <c:f>gradesType!$F$7:$F$9</c:f>
              <c:numCache>
                <c:formatCode>General</c:formatCode>
                <c:ptCount val="3"/>
                <c:pt idx="0">
                  <c:v>605</c:v>
                </c:pt>
                <c:pt idx="1">
                  <c:v>266</c:v>
                </c:pt>
                <c:pt idx="2">
                  <c:v>33</c:v>
                </c:pt>
              </c:numCache>
            </c:numRef>
          </c:val>
        </c:ser>
        <c:ser>
          <c:idx val="5"/>
          <c:order val="5"/>
          <c:tx>
            <c:strRef>
              <c:f>gradesType!$G$6</c:f>
              <c:strCache>
                <c:ptCount val="1"/>
                <c:pt idx="0">
                  <c:v>I</c:v>
                </c:pt>
              </c:strCache>
            </c:strRef>
          </c:tx>
          <c:invertIfNegative val="0"/>
          <c:cat>
            <c:strRef>
              <c:f>gradesType!$A$7:$A$9</c:f>
              <c:strCache>
                <c:ptCount val="3"/>
                <c:pt idx="0">
                  <c:v>Continuing</c:v>
                </c:pt>
                <c:pt idx="1">
                  <c:v>New</c:v>
                </c:pt>
                <c:pt idx="2">
                  <c:v>Returning</c:v>
                </c:pt>
              </c:strCache>
            </c:strRef>
          </c:cat>
          <c:val>
            <c:numRef>
              <c:f>gradesType!$G$7:$G$9</c:f>
              <c:numCache>
                <c:formatCode>General</c:formatCode>
                <c:ptCount val="3"/>
                <c:pt idx="0">
                  <c:v>65</c:v>
                </c:pt>
                <c:pt idx="1">
                  <c:v>16</c:v>
                </c:pt>
                <c:pt idx="2">
                  <c:v>3</c:v>
                </c:pt>
              </c:numCache>
            </c:numRef>
          </c:val>
        </c:ser>
        <c:ser>
          <c:idx val="6"/>
          <c:order val="6"/>
          <c:tx>
            <c:strRef>
              <c:f>gradesType!$H$6</c:f>
              <c:strCache>
                <c:ptCount val="1"/>
                <c:pt idx="0">
                  <c:v>N</c:v>
                </c:pt>
              </c:strCache>
            </c:strRef>
          </c:tx>
          <c:invertIfNegative val="0"/>
          <c:cat>
            <c:strRef>
              <c:f>gradesType!$A$7:$A$9</c:f>
              <c:strCache>
                <c:ptCount val="3"/>
                <c:pt idx="0">
                  <c:v>Continuing</c:v>
                </c:pt>
                <c:pt idx="1">
                  <c:v>New</c:v>
                </c:pt>
                <c:pt idx="2">
                  <c:v>Returning</c:v>
                </c:pt>
              </c:strCache>
            </c:strRef>
          </c:cat>
          <c:val>
            <c:numRef>
              <c:f>gradesType!$H$7:$H$9</c:f>
              <c:numCache>
                <c:formatCode>General</c:formatCode>
                <c:ptCount val="3"/>
                <c:pt idx="0">
                  <c:v>153</c:v>
                </c:pt>
                <c:pt idx="1">
                  <c:v>352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gradesType!$I$6</c:f>
              <c:strCache>
                <c:ptCount val="1"/>
                <c:pt idx="0">
                  <c:v>P</c:v>
                </c:pt>
              </c:strCache>
            </c:strRef>
          </c:tx>
          <c:invertIfNegative val="0"/>
          <c:cat>
            <c:strRef>
              <c:f>gradesType!$A$7:$A$9</c:f>
              <c:strCache>
                <c:ptCount val="3"/>
                <c:pt idx="0">
                  <c:v>Continuing</c:v>
                </c:pt>
                <c:pt idx="1">
                  <c:v>New</c:v>
                </c:pt>
                <c:pt idx="2">
                  <c:v>Returning</c:v>
                </c:pt>
              </c:strCache>
            </c:strRef>
          </c:cat>
          <c:val>
            <c:numRef>
              <c:f>gradesType!$I$7:$I$9</c:f>
              <c:numCache>
                <c:formatCode>General</c:formatCode>
                <c:ptCount val="3"/>
                <c:pt idx="0">
                  <c:v>169</c:v>
                </c:pt>
                <c:pt idx="1">
                  <c:v>216</c:v>
                </c:pt>
                <c:pt idx="2">
                  <c:v>0</c:v>
                </c:pt>
              </c:numCache>
            </c:numRef>
          </c:val>
        </c:ser>
        <c:ser>
          <c:idx val="8"/>
          <c:order val="8"/>
          <c:tx>
            <c:strRef>
              <c:f>gradesType!$J$6</c:f>
              <c:strCache>
                <c:ptCount val="1"/>
                <c:pt idx="0">
                  <c:v>W</c:v>
                </c:pt>
              </c:strCache>
            </c:strRef>
          </c:tx>
          <c:invertIfNegative val="0"/>
          <c:cat>
            <c:strRef>
              <c:f>gradesType!$A$7:$A$9</c:f>
              <c:strCache>
                <c:ptCount val="3"/>
                <c:pt idx="0">
                  <c:v>Continuing</c:v>
                </c:pt>
                <c:pt idx="1">
                  <c:v>New</c:v>
                </c:pt>
                <c:pt idx="2">
                  <c:v>Returning</c:v>
                </c:pt>
              </c:strCache>
            </c:strRef>
          </c:cat>
          <c:val>
            <c:numRef>
              <c:f>gradesType!$J$7:$J$9</c:f>
              <c:numCache>
                <c:formatCode>General</c:formatCode>
                <c:ptCount val="3"/>
                <c:pt idx="0">
                  <c:v>460</c:v>
                </c:pt>
                <c:pt idx="1">
                  <c:v>147</c:v>
                </c:pt>
                <c:pt idx="2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980352"/>
        <c:axId val="114981888"/>
        <c:axId val="0"/>
      </c:bar3DChart>
      <c:catAx>
        <c:axId val="114980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4981888"/>
        <c:crosses val="autoZero"/>
        <c:auto val="1"/>
        <c:lblAlgn val="ctr"/>
        <c:lblOffset val="100"/>
        <c:noMultiLvlLbl val="0"/>
      </c:catAx>
      <c:valAx>
        <c:axId val="1149818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4980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Fall</a:t>
            </a:r>
            <a:r>
              <a:rPr lang="en-US" sz="1200" baseline="0"/>
              <a:t> 2010 Enrollment by Student Type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'student Type'!$I$2:$I$4</c:f>
              <c:strCache>
                <c:ptCount val="3"/>
                <c:pt idx="0">
                  <c:v>Continuing</c:v>
                </c:pt>
                <c:pt idx="1">
                  <c:v>New</c:v>
                </c:pt>
                <c:pt idx="2">
                  <c:v>Returning</c:v>
                </c:pt>
              </c:strCache>
            </c:strRef>
          </c:cat>
          <c:val>
            <c:numRef>
              <c:f>'student Type'!$J$2:$J$4</c:f>
              <c:numCache>
                <c:formatCode>0.0%</c:formatCode>
                <c:ptCount val="3"/>
                <c:pt idx="0">
                  <c:v>0.69618377176732127</c:v>
                </c:pt>
                <c:pt idx="1">
                  <c:v>0.24231196739533162</c:v>
                </c:pt>
                <c:pt idx="2">
                  <c:v>6.1504260837347169E-2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Fall 2010 Academic</a:t>
            </a:r>
            <a:r>
              <a:rPr lang="en-US" sz="1200" baseline="0"/>
              <a:t> Standing by Campus</a:t>
            </a:r>
            <a:endParaRPr lang="en-US" sz="1200"/>
          </a:p>
        </c:rich>
      </c:tx>
      <c:layout>
        <c:manualLayout>
          <c:xMode val="edge"/>
          <c:yMode val="edge"/>
          <c:x val="0.20390288713910781"/>
          <c:y val="4.629629629629634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standing!$A$12</c:f>
              <c:strCache>
                <c:ptCount val="1"/>
                <c:pt idx="0">
                  <c:v>Academic Probation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standing!$B$11:$F$11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standing!$B$12:$F$12</c:f>
              <c:numCache>
                <c:formatCode>0.0%</c:formatCode>
                <c:ptCount val="5"/>
                <c:pt idx="0">
                  <c:v>0.10647181628392484</c:v>
                </c:pt>
                <c:pt idx="1">
                  <c:v>0.19266055045871561</c:v>
                </c:pt>
                <c:pt idx="2">
                  <c:v>0.11601150527325024</c:v>
                </c:pt>
                <c:pt idx="3">
                  <c:v>0.21159029649595687</c:v>
                </c:pt>
                <c:pt idx="4">
                  <c:v>0.11057692307692307</c:v>
                </c:pt>
              </c:numCache>
            </c:numRef>
          </c:val>
        </c:ser>
        <c:ser>
          <c:idx val="1"/>
          <c:order val="1"/>
          <c:tx>
            <c:strRef>
              <c:f>standing!$A$13</c:f>
              <c:strCache>
                <c:ptCount val="1"/>
                <c:pt idx="0">
                  <c:v>Academic Suspension</c:v>
                </c:pt>
              </c:strCache>
            </c:strRef>
          </c:tx>
          <c:invertIfNegative val="0"/>
          <c:cat>
            <c:strRef>
              <c:f>standing!$B$11:$F$11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standing!$B$13:$F$13</c:f>
              <c:numCache>
                <c:formatCode>0.0%</c:formatCode>
                <c:ptCount val="5"/>
                <c:pt idx="0">
                  <c:v>2.5052192066805846E-2</c:v>
                </c:pt>
                <c:pt idx="1">
                  <c:v>2.2935779816513763E-2</c:v>
                </c:pt>
                <c:pt idx="2">
                  <c:v>2.3010546500479387E-2</c:v>
                </c:pt>
                <c:pt idx="3">
                  <c:v>2.5606469002695417E-2</c:v>
                </c:pt>
                <c:pt idx="4">
                  <c:v>1.4423076923076924E-2</c:v>
                </c:pt>
              </c:numCache>
            </c:numRef>
          </c:val>
        </c:ser>
        <c:ser>
          <c:idx val="2"/>
          <c:order val="2"/>
          <c:tx>
            <c:strRef>
              <c:f>standing!$A$14</c:f>
              <c:strCache>
                <c:ptCount val="1"/>
                <c:pt idx="0">
                  <c:v>Conditional Probation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standing!$B$11:$F$11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standing!$B$14:$F$14</c:f>
              <c:numCache>
                <c:formatCode>0.0%</c:formatCode>
                <c:ptCount val="5"/>
                <c:pt idx="0">
                  <c:v>4.3841336116910233E-2</c:v>
                </c:pt>
                <c:pt idx="1">
                  <c:v>6.4220183486238536E-2</c:v>
                </c:pt>
                <c:pt idx="2">
                  <c:v>2.8763183125599234E-2</c:v>
                </c:pt>
                <c:pt idx="3">
                  <c:v>4.5822102425876012E-2</c:v>
                </c:pt>
                <c:pt idx="4">
                  <c:v>4.3269230769230768E-2</c:v>
                </c:pt>
              </c:numCache>
            </c:numRef>
          </c:val>
        </c:ser>
        <c:ser>
          <c:idx val="3"/>
          <c:order val="3"/>
          <c:tx>
            <c:strRef>
              <c:f>standing!$A$15</c:f>
              <c:strCache>
                <c:ptCount val="1"/>
                <c:pt idx="0">
                  <c:v>Good Standing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standing!$B$11:$F$11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standing!$B$15:$F$15</c:f>
              <c:numCache>
                <c:formatCode>0.0%</c:formatCode>
                <c:ptCount val="5"/>
                <c:pt idx="0">
                  <c:v>0.82463465553235904</c:v>
                </c:pt>
                <c:pt idx="1">
                  <c:v>0.72018348623853212</c:v>
                </c:pt>
                <c:pt idx="2">
                  <c:v>0.83221476510067116</c:v>
                </c:pt>
                <c:pt idx="3">
                  <c:v>0.71698113207547165</c:v>
                </c:pt>
                <c:pt idx="4">
                  <c:v>0.83173076923076927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533696"/>
        <c:axId val="117539584"/>
      </c:barChart>
      <c:catAx>
        <c:axId val="117533696"/>
        <c:scaling>
          <c:orientation val="minMax"/>
        </c:scaling>
        <c:delete val="0"/>
        <c:axPos val="b"/>
        <c:majorTickMark val="out"/>
        <c:minorTickMark val="none"/>
        <c:tickLblPos val="nextTo"/>
        <c:crossAx val="117539584"/>
        <c:crosses val="autoZero"/>
        <c:auto val="1"/>
        <c:lblAlgn val="ctr"/>
        <c:lblOffset val="100"/>
        <c:noMultiLvlLbl val="0"/>
      </c:catAx>
      <c:valAx>
        <c:axId val="117539584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17533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Fall 2010 Course Completion Rates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comRSummary!$B$7</c:f>
              <c:strCache>
                <c:ptCount val="1"/>
                <c:pt idx="0">
                  <c:v>ABCP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comRSummary!$A$8:$A$10</c:f>
              <c:strCache>
                <c:ptCount val="3"/>
                <c:pt idx="0">
                  <c:v>All</c:v>
                </c:pt>
                <c:pt idx="1">
                  <c:v>College Level 100+</c:v>
                </c:pt>
                <c:pt idx="2">
                  <c:v>Developmental &lt;100</c:v>
                </c:pt>
              </c:strCache>
            </c:strRef>
          </c:cat>
          <c:val>
            <c:numRef>
              <c:f>comRSummary!$B$8:$B$10</c:f>
              <c:numCache>
                <c:formatCode>0.0%</c:formatCode>
                <c:ptCount val="3"/>
                <c:pt idx="0">
                  <c:v>0.67914802567593857</c:v>
                </c:pt>
                <c:pt idx="1">
                  <c:v>0.73173173173173178</c:v>
                </c:pt>
                <c:pt idx="2">
                  <c:v>0.56734569778048038</c:v>
                </c:pt>
              </c:numCache>
            </c:numRef>
          </c:val>
        </c:ser>
        <c:ser>
          <c:idx val="1"/>
          <c:order val="1"/>
          <c:tx>
            <c:strRef>
              <c:f>comRSummary!$C$7</c:f>
              <c:strCache>
                <c:ptCount val="1"/>
                <c:pt idx="0">
                  <c:v>ABCDP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comRSummary!$A$8:$A$10</c:f>
              <c:strCache>
                <c:ptCount val="3"/>
                <c:pt idx="0">
                  <c:v>All</c:v>
                </c:pt>
                <c:pt idx="1">
                  <c:v>College Level 100+</c:v>
                </c:pt>
                <c:pt idx="2">
                  <c:v>Developmental &lt;100</c:v>
                </c:pt>
              </c:strCache>
            </c:strRef>
          </c:cat>
          <c:val>
            <c:numRef>
              <c:f>comRSummary!$C$8:$C$10</c:f>
              <c:numCache>
                <c:formatCode>0.0%</c:formatCode>
                <c:ptCount val="3"/>
                <c:pt idx="0">
                  <c:v>0.78185177980937559</c:v>
                </c:pt>
                <c:pt idx="1">
                  <c:v>0.83254683254683259</c:v>
                </c:pt>
                <c:pt idx="2">
                  <c:v>0.67406506536941324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287360"/>
        <c:axId val="118289152"/>
        <c:axId val="0"/>
      </c:bar3DChart>
      <c:catAx>
        <c:axId val="1182873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8289152"/>
        <c:crosses val="autoZero"/>
        <c:auto val="1"/>
        <c:lblAlgn val="ctr"/>
        <c:lblOffset val="100"/>
        <c:noMultiLvlLbl val="0"/>
      </c:catAx>
      <c:valAx>
        <c:axId val="11828915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18287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Fall 2010 Average GPA by Student Type &amp; Campus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Continuing</c:v>
                </c:pt>
              </c:strCache>
            </c:strRef>
          </c:tx>
          <c:invertIfNegative val="0"/>
          <c:cat>
            <c:strRef>
              <c:f>Sheet1!$B$1:$G$1</c:f>
              <c:strCache>
                <c:ptCount val="6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  <c:pt idx="5">
                  <c:v>Average</c:v>
                </c:pt>
              </c:strCache>
            </c:strRef>
          </c:cat>
          <c:val>
            <c:numRef>
              <c:f>Sheet1!$B$2:$G$2</c:f>
              <c:numCache>
                <c:formatCode>0.00</c:formatCode>
                <c:ptCount val="6"/>
                <c:pt idx="0">
                  <c:v>2.3022686567164183</c:v>
                </c:pt>
                <c:pt idx="1">
                  <c:v>2.3682857142857143</c:v>
                </c:pt>
                <c:pt idx="2">
                  <c:v>2.2434157832744401</c:v>
                </c:pt>
                <c:pt idx="3">
                  <c:v>2.409443099273608</c:v>
                </c:pt>
                <c:pt idx="4">
                  <c:v>2.4446666666666661</c:v>
                </c:pt>
                <c:pt idx="5">
                  <c:v>2.3144284188034199</c:v>
                </c:pt>
              </c:numCache>
            </c:numRef>
          </c:val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New</c:v>
                </c:pt>
              </c:strCache>
            </c:strRef>
          </c:tx>
          <c:invertIfNegative val="0"/>
          <c:cat>
            <c:strRef>
              <c:f>Sheet1!$B$1:$G$1</c:f>
              <c:strCache>
                <c:ptCount val="6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  <c:pt idx="5">
                  <c:v>Average</c:v>
                </c:pt>
              </c:strCache>
            </c:strRef>
          </c:cat>
          <c:val>
            <c:numRef>
              <c:f>Sheet1!$B$3:$G$3</c:f>
              <c:numCache>
                <c:formatCode>0.00</c:formatCode>
                <c:ptCount val="6"/>
                <c:pt idx="0">
                  <c:v>2.6691199999999999</c:v>
                </c:pt>
                <c:pt idx="1">
                  <c:v>1.9484313725490194</c:v>
                </c:pt>
                <c:pt idx="2">
                  <c:v>1.8610769230769233</c:v>
                </c:pt>
                <c:pt idx="3">
                  <c:v>2.1537457044673531</c:v>
                </c:pt>
                <c:pt idx="4">
                  <c:v>2.5024528301886786</c:v>
                </c:pt>
                <c:pt idx="5">
                  <c:v>2.206646153846151</c:v>
                </c:pt>
              </c:numCache>
            </c:numRef>
          </c:val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Returning</c:v>
                </c:pt>
              </c:strCache>
            </c:strRef>
          </c:tx>
          <c:invertIfNegative val="0"/>
          <c:cat>
            <c:strRef>
              <c:f>Sheet1!$B$1:$G$1</c:f>
              <c:strCache>
                <c:ptCount val="6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  <c:pt idx="5">
                  <c:v>Average</c:v>
                </c:pt>
              </c:strCache>
            </c:strRef>
          </c:cat>
          <c:val>
            <c:numRef>
              <c:f>Sheet1!$B$4:$G$4</c:f>
              <c:numCache>
                <c:formatCode>0.00</c:formatCode>
                <c:ptCount val="6"/>
                <c:pt idx="0">
                  <c:v>2.9047368421052631</c:v>
                </c:pt>
                <c:pt idx="1">
                  <c:v>2.115925925925926</c:v>
                </c:pt>
                <c:pt idx="2">
                  <c:v>2.4274999999999998</c:v>
                </c:pt>
                <c:pt idx="3">
                  <c:v>2.4589473684210525</c:v>
                </c:pt>
                <c:pt idx="4">
                  <c:v>2.2263157894736842</c:v>
                </c:pt>
                <c:pt idx="5">
                  <c:v>2.4156886227544909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654848"/>
        <c:axId val="120656640"/>
        <c:axId val="0"/>
      </c:bar3DChart>
      <c:catAx>
        <c:axId val="120654848"/>
        <c:scaling>
          <c:orientation val="minMax"/>
        </c:scaling>
        <c:delete val="0"/>
        <c:axPos val="b"/>
        <c:majorTickMark val="out"/>
        <c:minorTickMark val="none"/>
        <c:tickLblPos val="nextTo"/>
        <c:crossAx val="120656640"/>
        <c:crosses val="autoZero"/>
        <c:auto val="1"/>
        <c:lblAlgn val="ctr"/>
        <c:lblOffset val="100"/>
        <c:noMultiLvlLbl val="0"/>
      </c:catAx>
      <c:valAx>
        <c:axId val="12065664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0654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Count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Sheet2!$A$2:$A$233</c:f>
              <c:numCache>
                <c:formatCode>General</c:formatCode>
                <c:ptCount val="232"/>
                <c:pt idx="0">
                  <c:v>0</c:v>
                </c:pt>
                <c:pt idx="1">
                  <c:v>0.23</c:v>
                </c:pt>
                <c:pt idx="2">
                  <c:v>0.25</c:v>
                </c:pt>
                <c:pt idx="3">
                  <c:v>0.3</c:v>
                </c:pt>
                <c:pt idx="4">
                  <c:v>0.31</c:v>
                </c:pt>
                <c:pt idx="5">
                  <c:v>0.33</c:v>
                </c:pt>
                <c:pt idx="6">
                  <c:v>0.38</c:v>
                </c:pt>
                <c:pt idx="7">
                  <c:v>0.4</c:v>
                </c:pt>
                <c:pt idx="8">
                  <c:v>0.41</c:v>
                </c:pt>
                <c:pt idx="9">
                  <c:v>0.44</c:v>
                </c:pt>
                <c:pt idx="10">
                  <c:v>0.46</c:v>
                </c:pt>
                <c:pt idx="11">
                  <c:v>0.5</c:v>
                </c:pt>
                <c:pt idx="12">
                  <c:v>0.52</c:v>
                </c:pt>
                <c:pt idx="13">
                  <c:v>0.54</c:v>
                </c:pt>
                <c:pt idx="14">
                  <c:v>0.56999999999999995</c:v>
                </c:pt>
                <c:pt idx="15">
                  <c:v>0.6</c:v>
                </c:pt>
                <c:pt idx="16">
                  <c:v>0.62</c:v>
                </c:pt>
                <c:pt idx="17">
                  <c:v>0.64</c:v>
                </c:pt>
                <c:pt idx="18">
                  <c:v>0.67</c:v>
                </c:pt>
                <c:pt idx="19">
                  <c:v>0.69</c:v>
                </c:pt>
                <c:pt idx="20">
                  <c:v>0.7</c:v>
                </c:pt>
                <c:pt idx="21">
                  <c:v>0.71</c:v>
                </c:pt>
                <c:pt idx="22">
                  <c:v>0.73</c:v>
                </c:pt>
                <c:pt idx="23">
                  <c:v>0.75</c:v>
                </c:pt>
                <c:pt idx="24">
                  <c:v>0.77</c:v>
                </c:pt>
                <c:pt idx="25">
                  <c:v>0.79</c:v>
                </c:pt>
                <c:pt idx="26">
                  <c:v>0.8</c:v>
                </c:pt>
                <c:pt idx="27">
                  <c:v>0.82</c:v>
                </c:pt>
                <c:pt idx="28">
                  <c:v>0.85</c:v>
                </c:pt>
                <c:pt idx="29">
                  <c:v>0.86</c:v>
                </c:pt>
                <c:pt idx="30">
                  <c:v>0.9</c:v>
                </c:pt>
                <c:pt idx="31">
                  <c:v>0.92</c:v>
                </c:pt>
                <c:pt idx="32">
                  <c:v>0.94</c:v>
                </c:pt>
                <c:pt idx="33">
                  <c:v>1</c:v>
                </c:pt>
                <c:pt idx="34">
                  <c:v>1.06</c:v>
                </c:pt>
                <c:pt idx="35">
                  <c:v>1.07</c:v>
                </c:pt>
                <c:pt idx="36">
                  <c:v>1.08</c:v>
                </c:pt>
                <c:pt idx="37">
                  <c:v>1.0900000000000001</c:v>
                </c:pt>
                <c:pt idx="38">
                  <c:v>1.1000000000000001</c:v>
                </c:pt>
                <c:pt idx="39">
                  <c:v>1.1299999999999999</c:v>
                </c:pt>
                <c:pt idx="40">
                  <c:v>1.1399999999999999</c:v>
                </c:pt>
                <c:pt idx="41">
                  <c:v>1.1499999999999999</c:v>
                </c:pt>
                <c:pt idx="42">
                  <c:v>1.19</c:v>
                </c:pt>
                <c:pt idx="43">
                  <c:v>1.2</c:v>
                </c:pt>
                <c:pt idx="44">
                  <c:v>1.21</c:v>
                </c:pt>
                <c:pt idx="45">
                  <c:v>1.23</c:v>
                </c:pt>
                <c:pt idx="46">
                  <c:v>1.25</c:v>
                </c:pt>
                <c:pt idx="47">
                  <c:v>1.29</c:v>
                </c:pt>
                <c:pt idx="48">
                  <c:v>1.3</c:v>
                </c:pt>
                <c:pt idx="49">
                  <c:v>1.31</c:v>
                </c:pt>
                <c:pt idx="50">
                  <c:v>1.33</c:v>
                </c:pt>
                <c:pt idx="51">
                  <c:v>1.35</c:v>
                </c:pt>
                <c:pt idx="52">
                  <c:v>1.36</c:v>
                </c:pt>
                <c:pt idx="53">
                  <c:v>1.38</c:v>
                </c:pt>
                <c:pt idx="54">
                  <c:v>1.4</c:v>
                </c:pt>
                <c:pt idx="55">
                  <c:v>1.41</c:v>
                </c:pt>
                <c:pt idx="56">
                  <c:v>1.43</c:v>
                </c:pt>
                <c:pt idx="57">
                  <c:v>1.44</c:v>
                </c:pt>
                <c:pt idx="58">
                  <c:v>1.46</c:v>
                </c:pt>
                <c:pt idx="59">
                  <c:v>1.47</c:v>
                </c:pt>
                <c:pt idx="60">
                  <c:v>1.5</c:v>
                </c:pt>
                <c:pt idx="61">
                  <c:v>1.53</c:v>
                </c:pt>
                <c:pt idx="62">
                  <c:v>1.54</c:v>
                </c:pt>
                <c:pt idx="63">
                  <c:v>1.56</c:v>
                </c:pt>
                <c:pt idx="64">
                  <c:v>1.57</c:v>
                </c:pt>
                <c:pt idx="65">
                  <c:v>1.58</c:v>
                </c:pt>
                <c:pt idx="66">
                  <c:v>1.6</c:v>
                </c:pt>
                <c:pt idx="67">
                  <c:v>1.62</c:v>
                </c:pt>
                <c:pt idx="68">
                  <c:v>1.63</c:v>
                </c:pt>
                <c:pt idx="69">
                  <c:v>1.64</c:v>
                </c:pt>
                <c:pt idx="70">
                  <c:v>1.65</c:v>
                </c:pt>
                <c:pt idx="71">
                  <c:v>1.67</c:v>
                </c:pt>
                <c:pt idx="72">
                  <c:v>1.69</c:v>
                </c:pt>
                <c:pt idx="73">
                  <c:v>1.7</c:v>
                </c:pt>
                <c:pt idx="74">
                  <c:v>1.71</c:v>
                </c:pt>
                <c:pt idx="75">
                  <c:v>1.75</c:v>
                </c:pt>
                <c:pt idx="76">
                  <c:v>1.77</c:v>
                </c:pt>
                <c:pt idx="77">
                  <c:v>1.79</c:v>
                </c:pt>
                <c:pt idx="78">
                  <c:v>1.8</c:v>
                </c:pt>
                <c:pt idx="79">
                  <c:v>1.81</c:v>
                </c:pt>
                <c:pt idx="80">
                  <c:v>1.82</c:v>
                </c:pt>
                <c:pt idx="81">
                  <c:v>1.85</c:v>
                </c:pt>
                <c:pt idx="82">
                  <c:v>1.86</c:v>
                </c:pt>
                <c:pt idx="83">
                  <c:v>1.87</c:v>
                </c:pt>
                <c:pt idx="84">
                  <c:v>1.88</c:v>
                </c:pt>
                <c:pt idx="85">
                  <c:v>1.89</c:v>
                </c:pt>
                <c:pt idx="86">
                  <c:v>1.9</c:v>
                </c:pt>
                <c:pt idx="87">
                  <c:v>1.91</c:v>
                </c:pt>
                <c:pt idx="88">
                  <c:v>1.92</c:v>
                </c:pt>
                <c:pt idx="89">
                  <c:v>1.93</c:v>
                </c:pt>
                <c:pt idx="90">
                  <c:v>1.94</c:v>
                </c:pt>
                <c:pt idx="91">
                  <c:v>1.95</c:v>
                </c:pt>
                <c:pt idx="92">
                  <c:v>1.96</c:v>
                </c:pt>
                <c:pt idx="93">
                  <c:v>2</c:v>
                </c:pt>
                <c:pt idx="94">
                  <c:v>2.04</c:v>
                </c:pt>
                <c:pt idx="95">
                  <c:v>2.06</c:v>
                </c:pt>
                <c:pt idx="96">
                  <c:v>2.0699999999999998</c:v>
                </c:pt>
                <c:pt idx="97">
                  <c:v>2.08</c:v>
                </c:pt>
                <c:pt idx="98">
                  <c:v>2.09</c:v>
                </c:pt>
                <c:pt idx="99">
                  <c:v>2.1</c:v>
                </c:pt>
                <c:pt idx="100">
                  <c:v>2.11</c:v>
                </c:pt>
                <c:pt idx="101">
                  <c:v>2.12</c:v>
                </c:pt>
                <c:pt idx="102">
                  <c:v>2.13</c:v>
                </c:pt>
                <c:pt idx="103">
                  <c:v>2.14</c:v>
                </c:pt>
                <c:pt idx="104">
                  <c:v>2.15</c:v>
                </c:pt>
                <c:pt idx="105">
                  <c:v>2.17</c:v>
                </c:pt>
                <c:pt idx="106">
                  <c:v>2.1800000000000002</c:v>
                </c:pt>
                <c:pt idx="107">
                  <c:v>2.19</c:v>
                </c:pt>
                <c:pt idx="108">
                  <c:v>2.2000000000000002</c:v>
                </c:pt>
                <c:pt idx="109">
                  <c:v>2.21</c:v>
                </c:pt>
                <c:pt idx="110">
                  <c:v>2.23</c:v>
                </c:pt>
                <c:pt idx="111">
                  <c:v>2.2400000000000002</c:v>
                </c:pt>
                <c:pt idx="112">
                  <c:v>2.25</c:v>
                </c:pt>
                <c:pt idx="113">
                  <c:v>2.27</c:v>
                </c:pt>
                <c:pt idx="114">
                  <c:v>2.29</c:v>
                </c:pt>
                <c:pt idx="115">
                  <c:v>2.2999999999999998</c:v>
                </c:pt>
                <c:pt idx="116">
                  <c:v>2.31</c:v>
                </c:pt>
                <c:pt idx="117">
                  <c:v>2.33</c:v>
                </c:pt>
                <c:pt idx="118">
                  <c:v>2.35</c:v>
                </c:pt>
                <c:pt idx="119">
                  <c:v>2.36</c:v>
                </c:pt>
                <c:pt idx="120">
                  <c:v>2.38</c:v>
                </c:pt>
                <c:pt idx="121">
                  <c:v>2.4</c:v>
                </c:pt>
                <c:pt idx="122">
                  <c:v>2.41</c:v>
                </c:pt>
                <c:pt idx="123">
                  <c:v>2.42</c:v>
                </c:pt>
                <c:pt idx="124">
                  <c:v>2.4300000000000002</c:v>
                </c:pt>
                <c:pt idx="125">
                  <c:v>2.44</c:v>
                </c:pt>
                <c:pt idx="126">
                  <c:v>2.4500000000000002</c:v>
                </c:pt>
                <c:pt idx="127">
                  <c:v>2.46</c:v>
                </c:pt>
                <c:pt idx="128">
                  <c:v>2.4700000000000002</c:v>
                </c:pt>
                <c:pt idx="129">
                  <c:v>2.5</c:v>
                </c:pt>
                <c:pt idx="130">
                  <c:v>2.52</c:v>
                </c:pt>
                <c:pt idx="131">
                  <c:v>2.5299999999999998</c:v>
                </c:pt>
                <c:pt idx="132">
                  <c:v>2.54</c:v>
                </c:pt>
                <c:pt idx="133">
                  <c:v>2.5499999999999998</c:v>
                </c:pt>
                <c:pt idx="134">
                  <c:v>2.56</c:v>
                </c:pt>
                <c:pt idx="135">
                  <c:v>2.57</c:v>
                </c:pt>
                <c:pt idx="136">
                  <c:v>2.58</c:v>
                </c:pt>
                <c:pt idx="137">
                  <c:v>2.59</c:v>
                </c:pt>
                <c:pt idx="138">
                  <c:v>2.6</c:v>
                </c:pt>
                <c:pt idx="139">
                  <c:v>2.61</c:v>
                </c:pt>
                <c:pt idx="140">
                  <c:v>2.62</c:v>
                </c:pt>
                <c:pt idx="141">
                  <c:v>2.63</c:v>
                </c:pt>
                <c:pt idx="142">
                  <c:v>2.64</c:v>
                </c:pt>
                <c:pt idx="143">
                  <c:v>2.65</c:v>
                </c:pt>
                <c:pt idx="144">
                  <c:v>2.67</c:v>
                </c:pt>
                <c:pt idx="145">
                  <c:v>2.68</c:v>
                </c:pt>
                <c:pt idx="146">
                  <c:v>2.69</c:v>
                </c:pt>
                <c:pt idx="147">
                  <c:v>2.7</c:v>
                </c:pt>
                <c:pt idx="148">
                  <c:v>2.71</c:v>
                </c:pt>
                <c:pt idx="149">
                  <c:v>2.72</c:v>
                </c:pt>
                <c:pt idx="150">
                  <c:v>2.73</c:v>
                </c:pt>
                <c:pt idx="151">
                  <c:v>2.75</c:v>
                </c:pt>
                <c:pt idx="152">
                  <c:v>2.76</c:v>
                </c:pt>
                <c:pt idx="153">
                  <c:v>2.77</c:v>
                </c:pt>
                <c:pt idx="154">
                  <c:v>2.78</c:v>
                </c:pt>
                <c:pt idx="155">
                  <c:v>2.79</c:v>
                </c:pt>
                <c:pt idx="156">
                  <c:v>2.8</c:v>
                </c:pt>
                <c:pt idx="157">
                  <c:v>2.81</c:v>
                </c:pt>
                <c:pt idx="158">
                  <c:v>2.82</c:v>
                </c:pt>
                <c:pt idx="159">
                  <c:v>2.83</c:v>
                </c:pt>
                <c:pt idx="160">
                  <c:v>2.85</c:v>
                </c:pt>
                <c:pt idx="161">
                  <c:v>2.86</c:v>
                </c:pt>
                <c:pt idx="162">
                  <c:v>2.87</c:v>
                </c:pt>
                <c:pt idx="163">
                  <c:v>2.88</c:v>
                </c:pt>
                <c:pt idx="164">
                  <c:v>2.9</c:v>
                </c:pt>
                <c:pt idx="165">
                  <c:v>2.92</c:v>
                </c:pt>
                <c:pt idx="166">
                  <c:v>2.93</c:v>
                </c:pt>
                <c:pt idx="167">
                  <c:v>2.94</c:v>
                </c:pt>
                <c:pt idx="168">
                  <c:v>3</c:v>
                </c:pt>
                <c:pt idx="169">
                  <c:v>3.05</c:v>
                </c:pt>
                <c:pt idx="170">
                  <c:v>3.06</c:v>
                </c:pt>
                <c:pt idx="171">
                  <c:v>3.07</c:v>
                </c:pt>
                <c:pt idx="172">
                  <c:v>3.08</c:v>
                </c:pt>
                <c:pt idx="173">
                  <c:v>3.1</c:v>
                </c:pt>
                <c:pt idx="174">
                  <c:v>3.11</c:v>
                </c:pt>
                <c:pt idx="175">
                  <c:v>3.12</c:v>
                </c:pt>
                <c:pt idx="176">
                  <c:v>3.13</c:v>
                </c:pt>
                <c:pt idx="177">
                  <c:v>3.14</c:v>
                </c:pt>
                <c:pt idx="178">
                  <c:v>3.15</c:v>
                </c:pt>
                <c:pt idx="179">
                  <c:v>3.16</c:v>
                </c:pt>
                <c:pt idx="180">
                  <c:v>3.18</c:v>
                </c:pt>
                <c:pt idx="181">
                  <c:v>3.19</c:v>
                </c:pt>
                <c:pt idx="182">
                  <c:v>3.2</c:v>
                </c:pt>
                <c:pt idx="183">
                  <c:v>3.21</c:v>
                </c:pt>
                <c:pt idx="184">
                  <c:v>3.23</c:v>
                </c:pt>
                <c:pt idx="185">
                  <c:v>3.25</c:v>
                </c:pt>
                <c:pt idx="186">
                  <c:v>3.26</c:v>
                </c:pt>
                <c:pt idx="187">
                  <c:v>3.27</c:v>
                </c:pt>
                <c:pt idx="188">
                  <c:v>3.28</c:v>
                </c:pt>
                <c:pt idx="189">
                  <c:v>3.29</c:v>
                </c:pt>
                <c:pt idx="190">
                  <c:v>3.3</c:v>
                </c:pt>
                <c:pt idx="191">
                  <c:v>3.31</c:v>
                </c:pt>
                <c:pt idx="192">
                  <c:v>3.32</c:v>
                </c:pt>
                <c:pt idx="193">
                  <c:v>3.33</c:v>
                </c:pt>
                <c:pt idx="194">
                  <c:v>3.35</c:v>
                </c:pt>
                <c:pt idx="195">
                  <c:v>3.36</c:v>
                </c:pt>
                <c:pt idx="196">
                  <c:v>3.38</c:v>
                </c:pt>
                <c:pt idx="197">
                  <c:v>3.4</c:v>
                </c:pt>
                <c:pt idx="198">
                  <c:v>3.42</c:v>
                </c:pt>
                <c:pt idx="199">
                  <c:v>3.43</c:v>
                </c:pt>
                <c:pt idx="200">
                  <c:v>3.44</c:v>
                </c:pt>
                <c:pt idx="201">
                  <c:v>3.45</c:v>
                </c:pt>
                <c:pt idx="202">
                  <c:v>3.46</c:v>
                </c:pt>
                <c:pt idx="203">
                  <c:v>3.47</c:v>
                </c:pt>
                <c:pt idx="204">
                  <c:v>3.5</c:v>
                </c:pt>
                <c:pt idx="205">
                  <c:v>3.54</c:v>
                </c:pt>
                <c:pt idx="206">
                  <c:v>3.56</c:v>
                </c:pt>
                <c:pt idx="207">
                  <c:v>3.57</c:v>
                </c:pt>
                <c:pt idx="208">
                  <c:v>3.58</c:v>
                </c:pt>
                <c:pt idx="209">
                  <c:v>3.6</c:v>
                </c:pt>
                <c:pt idx="210">
                  <c:v>3.63</c:v>
                </c:pt>
                <c:pt idx="211">
                  <c:v>3.64</c:v>
                </c:pt>
                <c:pt idx="212">
                  <c:v>3.67</c:v>
                </c:pt>
                <c:pt idx="213">
                  <c:v>3.69</c:v>
                </c:pt>
                <c:pt idx="214">
                  <c:v>3.7</c:v>
                </c:pt>
                <c:pt idx="215">
                  <c:v>3.71</c:v>
                </c:pt>
                <c:pt idx="216">
                  <c:v>3.73</c:v>
                </c:pt>
                <c:pt idx="217">
                  <c:v>3.74</c:v>
                </c:pt>
                <c:pt idx="218">
                  <c:v>3.75</c:v>
                </c:pt>
                <c:pt idx="219">
                  <c:v>3.76</c:v>
                </c:pt>
                <c:pt idx="220">
                  <c:v>3.77</c:v>
                </c:pt>
                <c:pt idx="221">
                  <c:v>3.79</c:v>
                </c:pt>
                <c:pt idx="222">
                  <c:v>3.8</c:v>
                </c:pt>
                <c:pt idx="223">
                  <c:v>3.81</c:v>
                </c:pt>
                <c:pt idx="224">
                  <c:v>3.82</c:v>
                </c:pt>
                <c:pt idx="225">
                  <c:v>3.83</c:v>
                </c:pt>
                <c:pt idx="226">
                  <c:v>3.84</c:v>
                </c:pt>
                <c:pt idx="227">
                  <c:v>3.86</c:v>
                </c:pt>
                <c:pt idx="228">
                  <c:v>3.88</c:v>
                </c:pt>
                <c:pt idx="229">
                  <c:v>3.89</c:v>
                </c:pt>
                <c:pt idx="230">
                  <c:v>3.92</c:v>
                </c:pt>
                <c:pt idx="231">
                  <c:v>4</c:v>
                </c:pt>
              </c:numCache>
            </c:numRef>
          </c:xVal>
          <c:yVal>
            <c:numRef>
              <c:f>Sheet2!$B$2:$B$233</c:f>
              <c:numCache>
                <c:formatCode>General</c:formatCode>
                <c:ptCount val="232"/>
                <c:pt idx="0">
                  <c:v>186</c:v>
                </c:pt>
                <c:pt idx="1">
                  <c:v>4</c:v>
                </c:pt>
                <c:pt idx="2">
                  <c:v>8</c:v>
                </c:pt>
                <c:pt idx="3">
                  <c:v>4</c:v>
                </c:pt>
                <c:pt idx="4">
                  <c:v>3</c:v>
                </c:pt>
                <c:pt idx="5">
                  <c:v>10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7</c:v>
                </c:pt>
                <c:pt idx="11">
                  <c:v>21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6</c:v>
                </c:pt>
                <c:pt idx="16">
                  <c:v>2</c:v>
                </c:pt>
                <c:pt idx="17">
                  <c:v>1</c:v>
                </c:pt>
                <c:pt idx="18">
                  <c:v>15</c:v>
                </c:pt>
                <c:pt idx="19">
                  <c:v>5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13</c:v>
                </c:pt>
                <c:pt idx="24">
                  <c:v>4</c:v>
                </c:pt>
                <c:pt idx="25">
                  <c:v>1</c:v>
                </c:pt>
                <c:pt idx="26">
                  <c:v>7</c:v>
                </c:pt>
                <c:pt idx="27">
                  <c:v>2</c:v>
                </c:pt>
                <c:pt idx="28">
                  <c:v>4</c:v>
                </c:pt>
                <c:pt idx="29">
                  <c:v>1</c:v>
                </c:pt>
                <c:pt idx="30">
                  <c:v>2</c:v>
                </c:pt>
                <c:pt idx="31">
                  <c:v>5</c:v>
                </c:pt>
                <c:pt idx="32">
                  <c:v>2</c:v>
                </c:pt>
                <c:pt idx="33">
                  <c:v>95</c:v>
                </c:pt>
                <c:pt idx="34">
                  <c:v>2</c:v>
                </c:pt>
                <c:pt idx="35">
                  <c:v>1</c:v>
                </c:pt>
                <c:pt idx="36">
                  <c:v>9</c:v>
                </c:pt>
                <c:pt idx="37">
                  <c:v>1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9</c:v>
                </c:pt>
                <c:pt idx="42">
                  <c:v>1</c:v>
                </c:pt>
                <c:pt idx="43">
                  <c:v>8</c:v>
                </c:pt>
                <c:pt idx="44">
                  <c:v>3</c:v>
                </c:pt>
                <c:pt idx="45">
                  <c:v>7</c:v>
                </c:pt>
                <c:pt idx="46">
                  <c:v>23</c:v>
                </c:pt>
                <c:pt idx="47">
                  <c:v>3</c:v>
                </c:pt>
                <c:pt idx="48">
                  <c:v>8</c:v>
                </c:pt>
                <c:pt idx="49">
                  <c:v>7</c:v>
                </c:pt>
                <c:pt idx="50">
                  <c:v>20</c:v>
                </c:pt>
                <c:pt idx="51">
                  <c:v>2</c:v>
                </c:pt>
                <c:pt idx="52">
                  <c:v>3</c:v>
                </c:pt>
                <c:pt idx="53">
                  <c:v>7</c:v>
                </c:pt>
                <c:pt idx="54">
                  <c:v>11</c:v>
                </c:pt>
                <c:pt idx="55">
                  <c:v>2</c:v>
                </c:pt>
                <c:pt idx="56">
                  <c:v>12</c:v>
                </c:pt>
                <c:pt idx="57">
                  <c:v>4</c:v>
                </c:pt>
                <c:pt idx="58">
                  <c:v>13</c:v>
                </c:pt>
                <c:pt idx="59">
                  <c:v>2</c:v>
                </c:pt>
                <c:pt idx="60">
                  <c:v>45</c:v>
                </c:pt>
                <c:pt idx="61">
                  <c:v>1</c:v>
                </c:pt>
                <c:pt idx="62">
                  <c:v>10</c:v>
                </c:pt>
                <c:pt idx="63">
                  <c:v>4</c:v>
                </c:pt>
                <c:pt idx="64">
                  <c:v>13</c:v>
                </c:pt>
                <c:pt idx="65">
                  <c:v>2</c:v>
                </c:pt>
                <c:pt idx="66">
                  <c:v>13</c:v>
                </c:pt>
                <c:pt idx="67">
                  <c:v>6</c:v>
                </c:pt>
                <c:pt idx="68">
                  <c:v>4</c:v>
                </c:pt>
                <c:pt idx="69">
                  <c:v>5</c:v>
                </c:pt>
                <c:pt idx="70">
                  <c:v>1</c:v>
                </c:pt>
                <c:pt idx="71">
                  <c:v>29</c:v>
                </c:pt>
                <c:pt idx="72">
                  <c:v>12</c:v>
                </c:pt>
                <c:pt idx="73">
                  <c:v>9</c:v>
                </c:pt>
                <c:pt idx="74">
                  <c:v>11</c:v>
                </c:pt>
                <c:pt idx="75">
                  <c:v>43</c:v>
                </c:pt>
                <c:pt idx="76">
                  <c:v>13</c:v>
                </c:pt>
                <c:pt idx="77">
                  <c:v>2</c:v>
                </c:pt>
                <c:pt idx="78">
                  <c:v>9</c:v>
                </c:pt>
                <c:pt idx="79">
                  <c:v>4</c:v>
                </c:pt>
                <c:pt idx="80">
                  <c:v>4</c:v>
                </c:pt>
                <c:pt idx="81">
                  <c:v>6</c:v>
                </c:pt>
                <c:pt idx="82">
                  <c:v>9</c:v>
                </c:pt>
                <c:pt idx="83">
                  <c:v>1</c:v>
                </c:pt>
                <c:pt idx="84">
                  <c:v>2</c:v>
                </c:pt>
                <c:pt idx="85">
                  <c:v>1</c:v>
                </c:pt>
                <c:pt idx="86">
                  <c:v>2</c:v>
                </c:pt>
                <c:pt idx="87">
                  <c:v>3</c:v>
                </c:pt>
                <c:pt idx="88">
                  <c:v>9</c:v>
                </c:pt>
                <c:pt idx="89">
                  <c:v>6</c:v>
                </c:pt>
                <c:pt idx="90">
                  <c:v>2</c:v>
                </c:pt>
                <c:pt idx="91">
                  <c:v>1</c:v>
                </c:pt>
                <c:pt idx="92">
                  <c:v>1</c:v>
                </c:pt>
                <c:pt idx="93">
                  <c:v>213</c:v>
                </c:pt>
                <c:pt idx="94">
                  <c:v>1</c:v>
                </c:pt>
                <c:pt idx="95">
                  <c:v>5</c:v>
                </c:pt>
                <c:pt idx="96">
                  <c:v>3</c:v>
                </c:pt>
                <c:pt idx="97">
                  <c:v>18</c:v>
                </c:pt>
                <c:pt idx="98">
                  <c:v>2</c:v>
                </c:pt>
                <c:pt idx="99">
                  <c:v>8</c:v>
                </c:pt>
                <c:pt idx="100">
                  <c:v>1</c:v>
                </c:pt>
                <c:pt idx="101">
                  <c:v>5</c:v>
                </c:pt>
                <c:pt idx="102">
                  <c:v>5</c:v>
                </c:pt>
                <c:pt idx="103">
                  <c:v>6</c:v>
                </c:pt>
                <c:pt idx="104">
                  <c:v>10</c:v>
                </c:pt>
                <c:pt idx="105">
                  <c:v>1</c:v>
                </c:pt>
                <c:pt idx="106">
                  <c:v>1</c:v>
                </c:pt>
                <c:pt idx="107">
                  <c:v>2</c:v>
                </c:pt>
                <c:pt idx="108">
                  <c:v>9</c:v>
                </c:pt>
                <c:pt idx="109">
                  <c:v>7</c:v>
                </c:pt>
                <c:pt idx="110">
                  <c:v>28</c:v>
                </c:pt>
                <c:pt idx="111">
                  <c:v>2</c:v>
                </c:pt>
                <c:pt idx="112">
                  <c:v>44</c:v>
                </c:pt>
                <c:pt idx="113">
                  <c:v>4</c:v>
                </c:pt>
                <c:pt idx="114">
                  <c:v>8</c:v>
                </c:pt>
                <c:pt idx="115">
                  <c:v>14</c:v>
                </c:pt>
                <c:pt idx="116">
                  <c:v>24</c:v>
                </c:pt>
                <c:pt idx="117">
                  <c:v>33</c:v>
                </c:pt>
                <c:pt idx="118">
                  <c:v>5</c:v>
                </c:pt>
                <c:pt idx="119">
                  <c:v>8</c:v>
                </c:pt>
                <c:pt idx="120">
                  <c:v>15</c:v>
                </c:pt>
                <c:pt idx="121">
                  <c:v>19</c:v>
                </c:pt>
                <c:pt idx="122">
                  <c:v>1</c:v>
                </c:pt>
                <c:pt idx="123">
                  <c:v>1</c:v>
                </c:pt>
                <c:pt idx="124">
                  <c:v>10</c:v>
                </c:pt>
                <c:pt idx="125">
                  <c:v>5</c:v>
                </c:pt>
                <c:pt idx="126">
                  <c:v>2</c:v>
                </c:pt>
                <c:pt idx="127">
                  <c:v>20</c:v>
                </c:pt>
                <c:pt idx="128">
                  <c:v>1</c:v>
                </c:pt>
                <c:pt idx="129">
                  <c:v>86</c:v>
                </c:pt>
                <c:pt idx="130">
                  <c:v>1</c:v>
                </c:pt>
                <c:pt idx="131">
                  <c:v>2</c:v>
                </c:pt>
                <c:pt idx="132">
                  <c:v>23</c:v>
                </c:pt>
                <c:pt idx="133">
                  <c:v>2</c:v>
                </c:pt>
                <c:pt idx="134">
                  <c:v>4</c:v>
                </c:pt>
                <c:pt idx="135">
                  <c:v>8</c:v>
                </c:pt>
                <c:pt idx="136">
                  <c:v>1</c:v>
                </c:pt>
                <c:pt idx="137">
                  <c:v>2</c:v>
                </c:pt>
                <c:pt idx="138">
                  <c:v>20</c:v>
                </c:pt>
                <c:pt idx="139">
                  <c:v>2</c:v>
                </c:pt>
                <c:pt idx="140">
                  <c:v>13</c:v>
                </c:pt>
                <c:pt idx="141">
                  <c:v>6</c:v>
                </c:pt>
                <c:pt idx="142">
                  <c:v>6</c:v>
                </c:pt>
                <c:pt idx="143">
                  <c:v>2</c:v>
                </c:pt>
                <c:pt idx="144">
                  <c:v>29</c:v>
                </c:pt>
                <c:pt idx="145">
                  <c:v>1</c:v>
                </c:pt>
                <c:pt idx="146">
                  <c:v>19</c:v>
                </c:pt>
                <c:pt idx="147">
                  <c:v>13</c:v>
                </c:pt>
                <c:pt idx="148">
                  <c:v>6</c:v>
                </c:pt>
                <c:pt idx="149">
                  <c:v>1</c:v>
                </c:pt>
                <c:pt idx="150">
                  <c:v>7</c:v>
                </c:pt>
                <c:pt idx="151">
                  <c:v>53</c:v>
                </c:pt>
                <c:pt idx="152">
                  <c:v>1</c:v>
                </c:pt>
                <c:pt idx="153">
                  <c:v>19</c:v>
                </c:pt>
                <c:pt idx="154">
                  <c:v>2</c:v>
                </c:pt>
                <c:pt idx="155">
                  <c:v>6</c:v>
                </c:pt>
                <c:pt idx="156">
                  <c:v>12</c:v>
                </c:pt>
                <c:pt idx="157">
                  <c:v>4</c:v>
                </c:pt>
                <c:pt idx="158">
                  <c:v>1</c:v>
                </c:pt>
                <c:pt idx="159">
                  <c:v>5</c:v>
                </c:pt>
                <c:pt idx="160">
                  <c:v>7</c:v>
                </c:pt>
                <c:pt idx="161">
                  <c:v>4</c:v>
                </c:pt>
                <c:pt idx="162">
                  <c:v>1</c:v>
                </c:pt>
                <c:pt idx="163">
                  <c:v>5</c:v>
                </c:pt>
                <c:pt idx="164">
                  <c:v>4</c:v>
                </c:pt>
                <c:pt idx="165">
                  <c:v>8</c:v>
                </c:pt>
                <c:pt idx="166">
                  <c:v>1</c:v>
                </c:pt>
                <c:pt idx="167">
                  <c:v>5</c:v>
                </c:pt>
                <c:pt idx="168">
                  <c:v>183</c:v>
                </c:pt>
                <c:pt idx="169">
                  <c:v>1</c:v>
                </c:pt>
                <c:pt idx="170">
                  <c:v>4</c:v>
                </c:pt>
                <c:pt idx="171">
                  <c:v>6</c:v>
                </c:pt>
                <c:pt idx="172">
                  <c:v>10</c:v>
                </c:pt>
                <c:pt idx="173">
                  <c:v>5</c:v>
                </c:pt>
                <c:pt idx="174">
                  <c:v>1</c:v>
                </c:pt>
                <c:pt idx="175">
                  <c:v>2</c:v>
                </c:pt>
                <c:pt idx="176">
                  <c:v>2</c:v>
                </c:pt>
                <c:pt idx="177">
                  <c:v>11</c:v>
                </c:pt>
                <c:pt idx="178">
                  <c:v>10</c:v>
                </c:pt>
                <c:pt idx="179">
                  <c:v>1</c:v>
                </c:pt>
                <c:pt idx="180">
                  <c:v>3</c:v>
                </c:pt>
                <c:pt idx="181">
                  <c:v>2</c:v>
                </c:pt>
                <c:pt idx="182">
                  <c:v>16</c:v>
                </c:pt>
                <c:pt idx="183">
                  <c:v>6</c:v>
                </c:pt>
                <c:pt idx="184">
                  <c:v>18</c:v>
                </c:pt>
                <c:pt idx="185">
                  <c:v>44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7</c:v>
                </c:pt>
                <c:pt idx="190">
                  <c:v>6</c:v>
                </c:pt>
                <c:pt idx="191">
                  <c:v>13</c:v>
                </c:pt>
                <c:pt idx="192">
                  <c:v>1</c:v>
                </c:pt>
                <c:pt idx="193">
                  <c:v>14</c:v>
                </c:pt>
                <c:pt idx="194">
                  <c:v>4</c:v>
                </c:pt>
                <c:pt idx="195">
                  <c:v>6</c:v>
                </c:pt>
                <c:pt idx="196">
                  <c:v>6</c:v>
                </c:pt>
                <c:pt idx="197">
                  <c:v>11</c:v>
                </c:pt>
                <c:pt idx="198">
                  <c:v>2</c:v>
                </c:pt>
                <c:pt idx="199">
                  <c:v>8</c:v>
                </c:pt>
                <c:pt idx="200">
                  <c:v>7</c:v>
                </c:pt>
                <c:pt idx="201">
                  <c:v>7</c:v>
                </c:pt>
                <c:pt idx="202">
                  <c:v>7</c:v>
                </c:pt>
                <c:pt idx="203">
                  <c:v>2</c:v>
                </c:pt>
                <c:pt idx="204">
                  <c:v>47</c:v>
                </c:pt>
                <c:pt idx="205">
                  <c:v>23</c:v>
                </c:pt>
                <c:pt idx="206">
                  <c:v>3</c:v>
                </c:pt>
                <c:pt idx="207">
                  <c:v>14</c:v>
                </c:pt>
                <c:pt idx="208">
                  <c:v>1</c:v>
                </c:pt>
                <c:pt idx="209">
                  <c:v>24</c:v>
                </c:pt>
                <c:pt idx="210">
                  <c:v>2</c:v>
                </c:pt>
                <c:pt idx="211">
                  <c:v>1</c:v>
                </c:pt>
                <c:pt idx="212">
                  <c:v>12</c:v>
                </c:pt>
                <c:pt idx="213">
                  <c:v>3</c:v>
                </c:pt>
                <c:pt idx="214">
                  <c:v>6</c:v>
                </c:pt>
                <c:pt idx="215">
                  <c:v>1</c:v>
                </c:pt>
                <c:pt idx="216">
                  <c:v>5</c:v>
                </c:pt>
                <c:pt idx="217">
                  <c:v>1</c:v>
                </c:pt>
                <c:pt idx="218">
                  <c:v>18</c:v>
                </c:pt>
                <c:pt idx="219">
                  <c:v>1</c:v>
                </c:pt>
                <c:pt idx="220">
                  <c:v>12</c:v>
                </c:pt>
                <c:pt idx="221">
                  <c:v>3</c:v>
                </c:pt>
                <c:pt idx="222">
                  <c:v>24</c:v>
                </c:pt>
                <c:pt idx="223">
                  <c:v>5</c:v>
                </c:pt>
                <c:pt idx="224">
                  <c:v>2</c:v>
                </c:pt>
                <c:pt idx="225">
                  <c:v>3</c:v>
                </c:pt>
                <c:pt idx="226">
                  <c:v>4</c:v>
                </c:pt>
                <c:pt idx="227">
                  <c:v>1</c:v>
                </c:pt>
                <c:pt idx="228">
                  <c:v>8</c:v>
                </c:pt>
                <c:pt idx="229">
                  <c:v>2</c:v>
                </c:pt>
                <c:pt idx="230">
                  <c:v>9</c:v>
                </c:pt>
                <c:pt idx="231">
                  <c:v>217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051968"/>
        <c:axId val="118053504"/>
      </c:scatterChart>
      <c:valAx>
        <c:axId val="11805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053504"/>
        <c:crosses val="autoZero"/>
        <c:crossBetween val="midCat"/>
      </c:valAx>
      <c:valAx>
        <c:axId val="118053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0519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line3DChart>
        <c:grouping val="standard"/>
        <c:varyColors val="0"/>
        <c:ser>
          <c:idx val="0"/>
          <c:order val="0"/>
          <c:val>
            <c:numRef>
              <c:f>Sheet2!$D$2:$D$7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Sheet2!$E$2:$E$7</c:f>
              <c:numCache>
                <c:formatCode>General</c:formatCode>
                <c:ptCount val="6"/>
                <c:pt idx="0">
                  <c:v>186</c:v>
                </c:pt>
                <c:pt idx="1">
                  <c:v>145</c:v>
                </c:pt>
                <c:pt idx="2">
                  <c:v>545</c:v>
                </c:pt>
                <c:pt idx="3">
                  <c:v>933</c:v>
                </c:pt>
                <c:pt idx="4">
                  <c:v>664</c:v>
                </c:pt>
                <c:pt idx="5">
                  <c:v>217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206336"/>
        <c:axId val="118068352"/>
        <c:axId val="117558336"/>
      </c:line3DChart>
      <c:catAx>
        <c:axId val="110206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18068352"/>
        <c:crosses val="autoZero"/>
        <c:auto val="1"/>
        <c:lblAlgn val="ctr"/>
        <c:lblOffset val="100"/>
        <c:noMultiLvlLbl val="0"/>
      </c:catAx>
      <c:valAx>
        <c:axId val="118068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206336"/>
        <c:crosses val="autoZero"/>
        <c:crossBetween val="between"/>
      </c:valAx>
      <c:serAx>
        <c:axId val="117558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18068352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Sheet2!$D$2:$D$7</c:f>
              <c:strCache>
                <c:ptCount val="6"/>
                <c:pt idx="0">
                  <c:v>Term GPA 0.00</c:v>
                </c:pt>
                <c:pt idx="1">
                  <c:v>Term GPA .01 to .99</c:v>
                </c:pt>
                <c:pt idx="2">
                  <c:v>Term GPA 1.00 to 1.99</c:v>
                </c:pt>
                <c:pt idx="3">
                  <c:v>Term GPA 2.00 to 2.99</c:v>
                </c:pt>
                <c:pt idx="4">
                  <c:v>Term Gpa 3.00 to 3.99</c:v>
                </c:pt>
                <c:pt idx="5">
                  <c:v>Term GPA 4.00</c:v>
                </c:pt>
              </c:strCache>
            </c:strRef>
          </c:cat>
          <c:val>
            <c:numRef>
              <c:f>Sheet2!$E$2:$E$7</c:f>
              <c:numCache>
                <c:formatCode>General</c:formatCode>
                <c:ptCount val="6"/>
                <c:pt idx="0">
                  <c:v>186</c:v>
                </c:pt>
                <c:pt idx="1">
                  <c:v>145</c:v>
                </c:pt>
                <c:pt idx="2">
                  <c:v>545</c:v>
                </c:pt>
                <c:pt idx="3">
                  <c:v>933</c:v>
                </c:pt>
                <c:pt idx="4">
                  <c:v>664</c:v>
                </c:pt>
                <c:pt idx="5">
                  <c:v>217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8094080"/>
        <c:axId val="120680448"/>
        <c:axId val="0"/>
      </c:bar3DChart>
      <c:catAx>
        <c:axId val="118094080"/>
        <c:scaling>
          <c:orientation val="minMax"/>
        </c:scaling>
        <c:delete val="0"/>
        <c:axPos val="b"/>
        <c:majorTickMark val="out"/>
        <c:minorTickMark val="none"/>
        <c:tickLblPos val="nextTo"/>
        <c:crossAx val="120680448"/>
        <c:crosses val="autoZero"/>
        <c:auto val="1"/>
        <c:lblAlgn val="ctr"/>
        <c:lblOffset val="100"/>
        <c:noMultiLvlLbl val="0"/>
      </c:catAx>
      <c:valAx>
        <c:axId val="120680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094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Fall</a:t>
            </a:r>
            <a:r>
              <a:rPr lang="en-US" baseline="0"/>
              <a:t> 2010 Graduates (143) by Gender</a:t>
            </a:r>
            <a:endParaRPr lang="en-U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graduatesMajor!$G$9:$H$9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graduatesMajor!$G$10:$H$10</c:f>
              <c:numCache>
                <c:formatCode>General</c:formatCode>
                <c:ptCount val="2"/>
                <c:pt idx="0">
                  <c:v>66</c:v>
                </c:pt>
                <c:pt idx="1">
                  <c:v>77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Fall 2010 Graduates (144) by State Origin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graduatesStateOrigin!$C$23:$G$23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MH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graduatesStateOrigin!$C$24:$G$24</c:f>
              <c:numCache>
                <c:formatCode>0.0%</c:formatCode>
                <c:ptCount val="5"/>
                <c:pt idx="0">
                  <c:v>0.125</c:v>
                </c:pt>
                <c:pt idx="1">
                  <c:v>0.1111111111111111</c:v>
                </c:pt>
                <c:pt idx="2">
                  <c:v>6.9444444444444441E-3</c:v>
                </c:pt>
                <c:pt idx="3">
                  <c:v>0.53472222222222221</c:v>
                </c:pt>
                <c:pt idx="4">
                  <c:v>0.22222222222222221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Fall 2010 Graduates by State of Origin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Sheet7!$A$2:$A$6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Other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Sheet7!$B$2:$B$6</c:f>
              <c:numCache>
                <c:formatCode>General</c:formatCode>
                <c:ptCount val="5"/>
                <c:pt idx="0">
                  <c:v>17</c:v>
                </c:pt>
                <c:pt idx="1">
                  <c:v>16</c:v>
                </c:pt>
                <c:pt idx="2">
                  <c:v>1</c:v>
                </c:pt>
                <c:pt idx="3">
                  <c:v>77</c:v>
                </c:pt>
                <c:pt idx="4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Fall 2010 Enrollment at National Campus by </a:t>
            </a:r>
          </a:p>
          <a:p>
            <a:pPr>
              <a:defRPr/>
            </a:pPr>
            <a:r>
              <a:rPr lang="en-US" sz="1200"/>
              <a:t>Student Type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'student Type'!$J$9:$J$11</c:f>
              <c:strCache>
                <c:ptCount val="3"/>
                <c:pt idx="0">
                  <c:v>Continuing</c:v>
                </c:pt>
                <c:pt idx="1">
                  <c:v>New</c:v>
                </c:pt>
                <c:pt idx="2">
                  <c:v>Returning</c:v>
                </c:pt>
              </c:strCache>
            </c:strRef>
          </c:cat>
          <c:val>
            <c:numRef>
              <c:f>'student Type'!$K$9:$K$11</c:f>
              <c:numCache>
                <c:formatCode>0.0%</c:formatCode>
                <c:ptCount val="3"/>
                <c:pt idx="0">
                  <c:v>0.81541389153187438</c:v>
                </c:pt>
                <c:pt idx="1">
                  <c:v>0.12464319695528069</c:v>
                </c:pt>
                <c:pt idx="2">
                  <c:v>5.9942911512844907E-2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Fall 2010 Enrollemnt</a:t>
            </a:r>
            <a:r>
              <a:rPr lang="en-US" sz="1200" baseline="0"/>
              <a:t> Headcount &amp; FTE</a:t>
            </a:r>
            <a:endParaRPr lang="en-US" sz="12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'student Type'!$A$47</c:f>
              <c:strCache>
                <c:ptCount val="1"/>
                <c:pt idx="0">
                  <c:v>Headcount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'student Type'!$B$46:$F$46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'student Type'!$B$47:$F$47</c:f>
              <c:numCache>
                <c:formatCode>General</c:formatCode>
                <c:ptCount val="5"/>
                <c:pt idx="0">
                  <c:v>479</c:v>
                </c:pt>
                <c:pt idx="1">
                  <c:v>218</c:v>
                </c:pt>
                <c:pt idx="2">
                  <c:v>1051</c:v>
                </c:pt>
                <c:pt idx="3">
                  <c:v>742</c:v>
                </c:pt>
                <c:pt idx="4">
                  <c:v>209</c:v>
                </c:pt>
              </c:numCache>
            </c:numRef>
          </c:val>
        </c:ser>
        <c:ser>
          <c:idx val="1"/>
          <c:order val="1"/>
          <c:tx>
            <c:strRef>
              <c:f>'student Type'!$A$48</c:f>
              <c:strCache>
                <c:ptCount val="1"/>
                <c:pt idx="0">
                  <c:v>FTE</c:v>
                </c:pt>
              </c:strCache>
            </c:strRef>
          </c:tx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'student Type'!$B$46:$F$46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'student Type'!$B$48:$F$48</c:f>
              <c:numCache>
                <c:formatCode>0.0</c:formatCode>
                <c:ptCount val="5"/>
                <c:pt idx="0">
                  <c:v>487.33333333333331</c:v>
                </c:pt>
                <c:pt idx="1">
                  <c:v>206.95833333333334</c:v>
                </c:pt>
                <c:pt idx="2">
                  <c:v>1079.8333333333333</c:v>
                </c:pt>
                <c:pt idx="3">
                  <c:v>720.58333333333337</c:v>
                </c:pt>
                <c:pt idx="4">
                  <c:v>211.875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283712"/>
        <c:axId val="60809216"/>
      </c:barChart>
      <c:catAx>
        <c:axId val="59283712"/>
        <c:scaling>
          <c:orientation val="minMax"/>
        </c:scaling>
        <c:delete val="0"/>
        <c:axPos val="b"/>
        <c:majorTickMark val="out"/>
        <c:minorTickMark val="none"/>
        <c:tickLblPos val="nextTo"/>
        <c:crossAx val="60809216"/>
        <c:crosses val="autoZero"/>
        <c:auto val="1"/>
        <c:lblAlgn val="ctr"/>
        <c:lblOffset val="100"/>
        <c:noMultiLvlLbl val="0"/>
      </c:catAx>
      <c:valAx>
        <c:axId val="60809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2837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Fall 2010 Enrollment by Campus (percent)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'student Type'!$B$46:$F$46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'student Type'!$B$47:$F$47</c:f>
              <c:numCache>
                <c:formatCode>General</c:formatCode>
                <c:ptCount val="5"/>
                <c:pt idx="0">
                  <c:v>479</c:v>
                </c:pt>
                <c:pt idx="1">
                  <c:v>218</c:v>
                </c:pt>
                <c:pt idx="2">
                  <c:v>1051</c:v>
                </c:pt>
                <c:pt idx="3">
                  <c:v>742</c:v>
                </c:pt>
                <c:pt idx="4">
                  <c:v>209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Fall</a:t>
            </a:r>
            <a:r>
              <a:rPr lang="en-US" sz="1200" baseline="0"/>
              <a:t> 2010 Enrollment by Campus &amp; State of Origin</a:t>
            </a:r>
            <a:endParaRPr lang="en-US" sz="1200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stateOrigin!$A$2</c:f>
              <c:strCache>
                <c:ptCount val="1"/>
                <c:pt idx="0">
                  <c:v>Chuuk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stateOrigin!$B$1:$F$1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stateOrigin!$B$2:$F$2</c:f>
              <c:numCache>
                <c:formatCode>General</c:formatCode>
                <c:ptCount val="5"/>
                <c:pt idx="0">
                  <c:v>470</c:v>
                </c:pt>
                <c:pt idx="2">
                  <c:v>84</c:v>
                </c:pt>
                <c:pt idx="3">
                  <c:v>9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stateOrigin!$A$3</c:f>
              <c:strCache>
                <c:ptCount val="1"/>
                <c:pt idx="0">
                  <c:v>Kosrae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stateOrigin!$B$1:$F$1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stateOrigin!$B$3:$F$3</c:f>
              <c:numCache>
                <c:formatCode>General</c:formatCode>
                <c:ptCount val="5"/>
                <c:pt idx="1">
                  <c:v>214</c:v>
                </c:pt>
                <c:pt idx="2">
                  <c:v>57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stateOrigin!$A$4</c:f>
              <c:strCache>
                <c:ptCount val="1"/>
                <c:pt idx="0">
                  <c:v>Pohnpei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stateOrigin!$B$1:$F$1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stateOrigin!$B$4:$F$4</c:f>
              <c:numCache>
                <c:formatCode>General</c:formatCode>
                <c:ptCount val="5"/>
                <c:pt idx="0">
                  <c:v>9</c:v>
                </c:pt>
                <c:pt idx="1">
                  <c:v>3</c:v>
                </c:pt>
                <c:pt idx="2">
                  <c:v>800</c:v>
                </c:pt>
                <c:pt idx="3">
                  <c:v>727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stateOrigin!$A$5</c:f>
              <c:strCache>
                <c:ptCount val="1"/>
                <c:pt idx="0">
                  <c:v>Yap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stateOrigin!$B$1:$F$1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stateOrigin!$B$5:$F$5</c:f>
              <c:numCache>
                <c:formatCode>General</c:formatCode>
                <c:ptCount val="5"/>
                <c:pt idx="2">
                  <c:v>103</c:v>
                </c:pt>
                <c:pt idx="3">
                  <c:v>6</c:v>
                </c:pt>
                <c:pt idx="4">
                  <c:v>205</c:v>
                </c:pt>
              </c:numCache>
            </c:numRef>
          </c:val>
        </c:ser>
        <c:ser>
          <c:idx val="4"/>
          <c:order val="4"/>
          <c:tx>
            <c:strRef>
              <c:f>stateOrigin!$A$6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cat>
            <c:strRef>
              <c:f>stateOrigin!$B$1:$F$1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stateOrigin!$B$6:$F$6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7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973248"/>
        <c:axId val="81974784"/>
      </c:barChart>
      <c:catAx>
        <c:axId val="81973248"/>
        <c:scaling>
          <c:orientation val="minMax"/>
        </c:scaling>
        <c:delete val="0"/>
        <c:axPos val="b"/>
        <c:majorTickMark val="out"/>
        <c:minorTickMark val="none"/>
        <c:tickLblPos val="nextTo"/>
        <c:crossAx val="81974784"/>
        <c:crosses val="autoZero"/>
        <c:auto val="1"/>
        <c:lblAlgn val="ctr"/>
        <c:lblOffset val="100"/>
        <c:noMultiLvlLbl val="0"/>
      </c:catAx>
      <c:valAx>
        <c:axId val="81974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973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Fall 2010 Enrolllment by State of Origin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stateOrigin!$L$1</c:f>
              <c:strCache>
                <c:ptCount val="1"/>
                <c:pt idx="0">
                  <c:v>Percent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stateOrigin!$K$2:$K$6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  <c:pt idx="4">
                  <c:v>Other</c:v>
                </c:pt>
              </c:strCache>
            </c:strRef>
          </c:cat>
          <c:val>
            <c:numRef>
              <c:f>stateOrigin!$L$2:$L$6</c:f>
              <c:numCache>
                <c:formatCode>0.0%</c:formatCode>
                <c:ptCount val="5"/>
                <c:pt idx="0">
                  <c:v>0.20896628380881807</c:v>
                </c:pt>
                <c:pt idx="1">
                  <c:v>0.10077806595035198</c:v>
                </c:pt>
                <c:pt idx="2">
                  <c:v>0.570581696924787</c:v>
                </c:pt>
                <c:pt idx="3">
                  <c:v>0.11633938495739163</c:v>
                </c:pt>
                <c:pt idx="4">
                  <c:v>3.3345683586513525E-3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Fall 2010 Enrollment</a:t>
            </a:r>
            <a:r>
              <a:rPr lang="en-US" sz="1200" baseline="0"/>
              <a:t> </a:t>
            </a:r>
            <a:r>
              <a:rPr lang="en-US" sz="1200"/>
              <a:t>National Campus by State Origin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stateOrigin!$N$1</c:f>
              <c:strCache>
                <c:ptCount val="1"/>
                <c:pt idx="0">
                  <c:v>National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stateOrigin!$M$2:$M$6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  <c:pt idx="4">
                  <c:v>Other</c:v>
                </c:pt>
              </c:strCache>
            </c:strRef>
          </c:cat>
          <c:val>
            <c:numRef>
              <c:f>stateOrigin!$N$2:$N$6</c:f>
              <c:numCache>
                <c:formatCode>0.0%</c:formatCode>
                <c:ptCount val="5"/>
                <c:pt idx="0">
                  <c:v>7.9923882017126552E-2</c:v>
                </c:pt>
                <c:pt idx="1">
                  <c:v>5.423406279733587E-2</c:v>
                </c:pt>
                <c:pt idx="2">
                  <c:v>0.76117982873453849</c:v>
                </c:pt>
                <c:pt idx="3">
                  <c:v>9.800190294957184E-2</c:v>
                </c:pt>
                <c:pt idx="4">
                  <c:v>6.6603235014272124E-3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Fall 2010 Credits by Campus &amp; Student Type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'credits by Campus &amp; student Typ'!$A$2</c:f>
              <c:strCache>
                <c:ptCount val="1"/>
                <c:pt idx="0">
                  <c:v>Continuing</c:v>
                </c:pt>
              </c:strCache>
            </c:strRef>
          </c:tx>
          <c:invertIfNegative val="0"/>
          <c:cat>
            <c:strRef>
              <c:f>'credits by Campus &amp; student Typ'!$B$1:$F$1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'credits by Campus &amp; student Typ'!$B$2:$F$2</c:f>
              <c:numCache>
                <c:formatCode>0.0</c:formatCode>
                <c:ptCount val="5"/>
                <c:pt idx="0">
                  <c:v>3908</c:v>
                </c:pt>
                <c:pt idx="1">
                  <c:v>1511.5</c:v>
                </c:pt>
                <c:pt idx="2">
                  <c:v>10572</c:v>
                </c:pt>
                <c:pt idx="3">
                  <c:v>4553.5</c:v>
                </c:pt>
                <c:pt idx="4">
                  <c:v>1520.5</c:v>
                </c:pt>
              </c:numCache>
            </c:numRef>
          </c:val>
        </c:ser>
        <c:ser>
          <c:idx val="1"/>
          <c:order val="1"/>
          <c:tx>
            <c:strRef>
              <c:f>'credits by Campus &amp; student Typ'!$A$3</c:f>
              <c:strCache>
                <c:ptCount val="1"/>
                <c:pt idx="0">
                  <c:v>New</c:v>
                </c:pt>
              </c:strCache>
            </c:strRef>
          </c:tx>
          <c:invertIfNegative val="0"/>
          <c:cat>
            <c:strRef>
              <c:f>'credits by Campus &amp; student Typ'!$B$1:$F$1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'credits by Campus &amp; student Typ'!$B$3:$F$3</c:f>
              <c:numCache>
                <c:formatCode>0.0</c:formatCode>
                <c:ptCount val="5"/>
                <c:pt idx="0">
                  <c:v>1757</c:v>
                </c:pt>
                <c:pt idx="1">
                  <c:v>695.5</c:v>
                </c:pt>
                <c:pt idx="2">
                  <c:v>1694</c:v>
                </c:pt>
                <c:pt idx="3">
                  <c:v>3775</c:v>
                </c:pt>
                <c:pt idx="4">
                  <c:v>802</c:v>
                </c:pt>
              </c:numCache>
            </c:numRef>
          </c:val>
        </c:ser>
        <c:ser>
          <c:idx val="2"/>
          <c:order val="2"/>
          <c:tx>
            <c:strRef>
              <c:f>'credits by Campus &amp; student Typ'!$A$4</c:f>
              <c:strCache>
                <c:ptCount val="1"/>
                <c:pt idx="0">
                  <c:v>Returning</c:v>
                </c:pt>
              </c:strCache>
            </c:strRef>
          </c:tx>
          <c:invertIfNegative val="0"/>
          <c:cat>
            <c:strRef>
              <c:f>'credits by Campus &amp; student Typ'!$B$1:$F$1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'credits by Campus &amp; student Typ'!$B$4:$F$4</c:f>
              <c:numCache>
                <c:formatCode>0.0</c:formatCode>
                <c:ptCount val="5"/>
                <c:pt idx="0">
                  <c:v>183</c:v>
                </c:pt>
                <c:pt idx="1">
                  <c:v>276.5</c:v>
                </c:pt>
                <c:pt idx="2">
                  <c:v>692</c:v>
                </c:pt>
                <c:pt idx="3">
                  <c:v>318.5</c:v>
                </c:pt>
                <c:pt idx="4">
                  <c:v>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91153536"/>
        <c:axId val="91155072"/>
      </c:barChart>
      <c:catAx>
        <c:axId val="91153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91155072"/>
        <c:crosses val="autoZero"/>
        <c:auto val="1"/>
        <c:lblAlgn val="ctr"/>
        <c:lblOffset val="100"/>
        <c:noMultiLvlLbl val="0"/>
      </c:catAx>
      <c:valAx>
        <c:axId val="91155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Credits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911535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123825</xdr:rowOff>
    </xdr:from>
    <xdr:to>
      <xdr:col>8</xdr:col>
      <xdr:colOff>9525</xdr:colOff>
      <xdr:row>27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57149</xdr:colOff>
      <xdr:row>29</xdr:row>
      <xdr:rowOff>38099</xdr:rowOff>
    </xdr:from>
    <xdr:to>
      <xdr:col>8</xdr:col>
      <xdr:colOff>19049</xdr:colOff>
      <xdr:row>43</xdr:row>
      <xdr:rowOff>66674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419100</xdr:colOff>
      <xdr:row>13</xdr:row>
      <xdr:rowOff>180975</xdr:rowOff>
    </xdr:from>
    <xdr:to>
      <xdr:col>14</xdr:col>
      <xdr:colOff>238125</xdr:colOff>
      <xdr:row>28</xdr:row>
      <xdr:rowOff>66675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466725</xdr:colOff>
      <xdr:row>29</xdr:row>
      <xdr:rowOff>0</xdr:rowOff>
    </xdr:from>
    <xdr:to>
      <xdr:col>14</xdr:col>
      <xdr:colOff>285750</xdr:colOff>
      <xdr:row>43</xdr:row>
      <xdr:rowOff>76200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819150</xdr:colOff>
      <xdr:row>39</xdr:row>
      <xdr:rowOff>66675</xdr:rowOff>
    </xdr:from>
    <xdr:to>
      <xdr:col>15</xdr:col>
      <xdr:colOff>28575</xdr:colOff>
      <xdr:row>53</xdr:row>
      <xdr:rowOff>142875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9</xdr:row>
      <xdr:rowOff>180975</xdr:rowOff>
    </xdr:from>
    <xdr:to>
      <xdr:col>13</xdr:col>
      <xdr:colOff>561975</xdr:colOff>
      <xdr:row>24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495300</xdr:colOff>
      <xdr:row>5</xdr:row>
      <xdr:rowOff>171450</xdr:rowOff>
    </xdr:from>
    <xdr:to>
      <xdr:col>19</xdr:col>
      <xdr:colOff>190500</xdr:colOff>
      <xdr:row>20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</xdr:row>
      <xdr:rowOff>19050</xdr:rowOff>
    </xdr:from>
    <xdr:to>
      <xdr:col>4</xdr:col>
      <xdr:colOff>685800</xdr:colOff>
      <xdr:row>31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5</xdr:row>
      <xdr:rowOff>161925</xdr:rowOff>
    </xdr:from>
    <xdr:to>
      <xdr:col>12</xdr:col>
      <xdr:colOff>495300</xdr:colOff>
      <xdr:row>20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5</xdr:row>
      <xdr:rowOff>161925</xdr:rowOff>
    </xdr:from>
    <xdr:to>
      <xdr:col>13</xdr:col>
      <xdr:colOff>419100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209550</xdr:colOff>
      <xdr:row>5</xdr:row>
      <xdr:rowOff>161925</xdr:rowOff>
    </xdr:from>
    <xdr:to>
      <xdr:col>13</xdr:col>
      <xdr:colOff>514350</xdr:colOff>
      <xdr:row>20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209550</xdr:colOff>
      <xdr:row>5</xdr:row>
      <xdr:rowOff>161925</xdr:rowOff>
    </xdr:from>
    <xdr:to>
      <xdr:col>13</xdr:col>
      <xdr:colOff>514350</xdr:colOff>
      <xdr:row>20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14</xdr:row>
      <xdr:rowOff>28575</xdr:rowOff>
    </xdr:from>
    <xdr:to>
      <xdr:col>13</xdr:col>
      <xdr:colOff>428625</xdr:colOff>
      <xdr:row>28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5</xdr:row>
      <xdr:rowOff>66675</xdr:rowOff>
    </xdr:from>
    <xdr:to>
      <xdr:col>16</xdr:col>
      <xdr:colOff>85725</xdr:colOff>
      <xdr:row>19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15</xdr:row>
      <xdr:rowOff>85724</xdr:rowOff>
    </xdr:from>
    <xdr:to>
      <xdr:col>7</xdr:col>
      <xdr:colOff>590549</xdr:colOff>
      <xdr:row>33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123825</xdr:colOff>
      <xdr:row>10</xdr:row>
      <xdr:rowOff>161925</xdr:rowOff>
    </xdr:from>
    <xdr:to>
      <xdr:col>15</xdr:col>
      <xdr:colOff>428625</xdr:colOff>
      <xdr:row>25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26</xdr:row>
      <xdr:rowOff>114300</xdr:rowOff>
    </xdr:from>
    <xdr:to>
      <xdr:col>16</xdr:col>
      <xdr:colOff>28575</xdr:colOff>
      <xdr:row>41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</xdr:row>
      <xdr:rowOff>171450</xdr:rowOff>
    </xdr:from>
    <xdr:to>
      <xdr:col>7</xdr:col>
      <xdr:colOff>552450</xdr:colOff>
      <xdr:row>27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571500</xdr:colOff>
      <xdr:row>11</xdr:row>
      <xdr:rowOff>171450</xdr:rowOff>
    </xdr:from>
    <xdr:to>
      <xdr:col>15</xdr:col>
      <xdr:colOff>180975</xdr:colOff>
      <xdr:row>26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190499</xdr:rowOff>
    </xdr:from>
    <xdr:to>
      <xdr:col>7</xdr:col>
      <xdr:colOff>600075</xdr:colOff>
      <xdr:row>38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466725</xdr:colOff>
      <xdr:row>5</xdr:row>
      <xdr:rowOff>161925</xdr:rowOff>
    </xdr:from>
    <xdr:to>
      <xdr:col>22</xdr:col>
      <xdr:colOff>161925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10</xdr:row>
      <xdr:rowOff>180975</xdr:rowOff>
    </xdr:from>
    <xdr:to>
      <xdr:col>14</xdr:col>
      <xdr:colOff>523875</xdr:colOff>
      <xdr:row>25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0</xdr:rowOff>
    </xdr:from>
    <xdr:to>
      <xdr:col>5</xdr:col>
      <xdr:colOff>219075</xdr:colOff>
      <xdr:row>24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14</xdr:row>
      <xdr:rowOff>161925</xdr:rowOff>
    </xdr:from>
    <xdr:to>
      <xdr:col>13</xdr:col>
      <xdr:colOff>571500</xdr:colOff>
      <xdr:row>29</xdr:row>
      <xdr:rowOff>47625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104775</xdr:colOff>
      <xdr:row>26</xdr:row>
      <xdr:rowOff>161925</xdr:rowOff>
    </xdr:from>
    <xdr:to>
      <xdr:col>13</xdr:col>
      <xdr:colOff>409575</xdr:colOff>
      <xdr:row>41</xdr:row>
      <xdr:rowOff>47625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414618</xdr:colOff>
      <xdr:row>65</xdr:row>
      <xdr:rowOff>22412</xdr:rowOff>
    </xdr:from>
    <xdr:to>
      <xdr:col>16</xdr:col>
      <xdr:colOff>145677</xdr:colOff>
      <xdr:row>79</xdr:row>
      <xdr:rowOff>100853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31" workbookViewId="0">
      <selection activeCell="C53" sqref="C53"/>
    </sheetView>
  </sheetViews>
  <sheetFormatPr defaultRowHeight="15" x14ac:dyDescent="0.25"/>
  <cols>
    <col min="1" max="1" width="13.5703125" customWidth="1"/>
    <col min="9" max="10" width="16.140625" customWidth="1"/>
    <col min="11" max="11" width="11.5703125" bestFit="1" customWidth="1"/>
  </cols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12</v>
      </c>
      <c r="I1" s="2" t="s">
        <v>0</v>
      </c>
      <c r="J1" s="2"/>
      <c r="K1" s="5" t="str">
        <f>G1</f>
        <v>Total</v>
      </c>
    </row>
    <row r="2" spans="1:12" x14ac:dyDescent="0.25">
      <c r="A2" s="3" t="s">
        <v>9</v>
      </c>
      <c r="B2" s="4">
        <v>335</v>
      </c>
      <c r="C2" s="4">
        <v>140</v>
      </c>
      <c r="D2" s="4">
        <v>857</v>
      </c>
      <c r="E2" s="4">
        <v>412</v>
      </c>
      <c r="F2" s="4">
        <v>135</v>
      </c>
      <c r="G2" s="4">
        <v>1879</v>
      </c>
      <c r="I2" s="3" t="s">
        <v>9</v>
      </c>
      <c r="J2" s="23">
        <f>K2/$K$5</f>
        <v>0.69618377176732127</v>
      </c>
      <c r="K2" s="5">
        <f t="shared" ref="K2:K5" si="0">G2</f>
        <v>1879</v>
      </c>
    </row>
    <row r="3" spans="1:12" x14ac:dyDescent="0.25">
      <c r="A3" s="3" t="s">
        <v>10</v>
      </c>
      <c r="B3" s="4">
        <v>125</v>
      </c>
      <c r="C3" s="4">
        <v>51</v>
      </c>
      <c r="D3" s="4">
        <v>131</v>
      </c>
      <c r="E3" s="4">
        <v>292</v>
      </c>
      <c r="F3" s="4">
        <v>55</v>
      </c>
      <c r="G3" s="4">
        <v>654</v>
      </c>
      <c r="I3" s="3" t="s">
        <v>10</v>
      </c>
      <c r="J3" s="23">
        <f t="shared" ref="J3:J5" si="1">K3/$K$5</f>
        <v>0.24231196739533162</v>
      </c>
      <c r="K3" s="5">
        <f t="shared" si="0"/>
        <v>654</v>
      </c>
    </row>
    <row r="4" spans="1:12" x14ac:dyDescent="0.25">
      <c r="A4" s="3" t="s">
        <v>11</v>
      </c>
      <c r="B4" s="4">
        <v>19</v>
      </c>
      <c r="C4" s="4">
        <v>27</v>
      </c>
      <c r="D4" s="4">
        <v>63</v>
      </c>
      <c r="E4" s="4">
        <v>38</v>
      </c>
      <c r="F4" s="4">
        <v>19</v>
      </c>
      <c r="G4" s="4">
        <v>166</v>
      </c>
      <c r="I4" s="3" t="s">
        <v>11</v>
      </c>
      <c r="J4" s="23">
        <f t="shared" si="1"/>
        <v>6.1504260837347169E-2</v>
      </c>
      <c r="K4" s="5">
        <f t="shared" si="0"/>
        <v>166</v>
      </c>
    </row>
    <row r="5" spans="1:12" x14ac:dyDescent="0.25">
      <c r="A5" s="3" t="s">
        <v>12</v>
      </c>
      <c r="B5" s="5">
        <f>SUM(B2:B4)</f>
        <v>479</v>
      </c>
      <c r="C5" s="5">
        <f t="shared" ref="C5:F5" si="2">SUM(C2:C4)</f>
        <v>218</v>
      </c>
      <c r="D5" s="5">
        <f t="shared" si="2"/>
        <v>1051</v>
      </c>
      <c r="E5" s="5">
        <f t="shared" si="2"/>
        <v>742</v>
      </c>
      <c r="F5" s="5">
        <f t="shared" si="2"/>
        <v>209</v>
      </c>
      <c r="G5" s="5">
        <f>SUM(G2:G4)</f>
        <v>2699</v>
      </c>
      <c r="I5" s="3" t="s">
        <v>12</v>
      </c>
      <c r="J5" s="23">
        <f t="shared" si="1"/>
        <v>1</v>
      </c>
      <c r="K5" s="5">
        <f t="shared" si="0"/>
        <v>2699</v>
      </c>
    </row>
    <row r="6" spans="1:12" x14ac:dyDescent="0.25">
      <c r="A6" s="15" t="s">
        <v>86</v>
      </c>
      <c r="B6" s="42">
        <v>487.33333333333331</v>
      </c>
      <c r="C6" s="42">
        <v>206.95833333333334</v>
      </c>
      <c r="D6" s="42">
        <v>1079.8333333333333</v>
      </c>
      <c r="E6" s="42">
        <v>720.58333333333337</v>
      </c>
      <c r="F6" s="42">
        <v>211.875</v>
      </c>
      <c r="G6" s="42">
        <v>2706.5833333333335</v>
      </c>
    </row>
    <row r="8" spans="1:12" x14ac:dyDescent="0.25">
      <c r="J8" s="2" t="s">
        <v>0</v>
      </c>
      <c r="K8" s="24"/>
      <c r="L8" t="str">
        <f>D1</f>
        <v>National</v>
      </c>
    </row>
    <row r="9" spans="1:12" x14ac:dyDescent="0.25">
      <c r="J9" s="3" t="s">
        <v>9</v>
      </c>
      <c r="K9" s="25">
        <f>L9/$L$12</f>
        <v>0.81541389153187438</v>
      </c>
      <c r="L9">
        <f t="shared" ref="L9:L12" si="3">D2</f>
        <v>857</v>
      </c>
    </row>
    <row r="10" spans="1:12" x14ac:dyDescent="0.25">
      <c r="J10" s="3" t="s">
        <v>10</v>
      </c>
      <c r="K10" s="25">
        <f t="shared" ref="K10:K12" si="4">L10/$L$12</f>
        <v>0.12464319695528069</v>
      </c>
      <c r="L10">
        <f t="shared" si="3"/>
        <v>131</v>
      </c>
    </row>
    <row r="11" spans="1:12" x14ac:dyDescent="0.25">
      <c r="J11" s="3" t="s">
        <v>11</v>
      </c>
      <c r="K11" s="25">
        <f t="shared" si="4"/>
        <v>5.9942911512844907E-2</v>
      </c>
      <c r="L11">
        <f t="shared" si="3"/>
        <v>63</v>
      </c>
    </row>
    <row r="12" spans="1:12" x14ac:dyDescent="0.25">
      <c r="J12" s="3" t="s">
        <v>12</v>
      </c>
      <c r="K12" s="25">
        <f t="shared" si="4"/>
        <v>1</v>
      </c>
      <c r="L12">
        <f t="shared" si="3"/>
        <v>1051</v>
      </c>
    </row>
    <row r="46" spans="1:7" x14ac:dyDescent="0.25">
      <c r="A46" s="2" t="s">
        <v>0</v>
      </c>
      <c r="B46" s="2" t="s">
        <v>1</v>
      </c>
      <c r="C46" s="2" t="s">
        <v>2</v>
      </c>
      <c r="D46" s="2" t="s">
        <v>3</v>
      </c>
      <c r="E46" s="2" t="s">
        <v>4</v>
      </c>
      <c r="F46" s="2" t="s">
        <v>5</v>
      </c>
      <c r="G46" s="2" t="s">
        <v>12</v>
      </c>
    </row>
    <row r="47" spans="1:7" x14ac:dyDescent="0.25">
      <c r="A47" s="3" t="s">
        <v>87</v>
      </c>
      <c r="B47" s="5">
        <v>479</v>
      </c>
      <c r="C47" s="5">
        <v>218</v>
      </c>
      <c r="D47" s="5">
        <v>1051</v>
      </c>
      <c r="E47" s="5">
        <v>742</v>
      </c>
      <c r="F47" s="5">
        <v>209</v>
      </c>
      <c r="G47" s="5">
        <v>2699</v>
      </c>
    </row>
    <row r="48" spans="1:7" x14ac:dyDescent="0.25">
      <c r="A48" s="15" t="s">
        <v>86</v>
      </c>
      <c r="B48" s="42">
        <v>487.33333333333331</v>
      </c>
      <c r="C48" s="42">
        <v>206.95833333333334</v>
      </c>
      <c r="D48" s="42">
        <v>1079.8333333333333</v>
      </c>
      <c r="E48" s="42">
        <v>720.58333333333337</v>
      </c>
      <c r="F48" s="42">
        <v>211.875</v>
      </c>
      <c r="G48" s="42">
        <v>2706.5833333333335</v>
      </c>
    </row>
    <row r="49" spans="2:7" x14ac:dyDescent="0.25">
      <c r="B49" s="139">
        <f>B47/$G$47</f>
        <v>0.17747313819933308</v>
      </c>
      <c r="C49" s="139">
        <f t="shared" ref="C49:G49" si="5">C47/$G$47</f>
        <v>8.0770655798443863E-2</v>
      </c>
      <c r="D49" s="139">
        <f t="shared" si="5"/>
        <v>0.3894034827713968</v>
      </c>
      <c r="E49" s="139">
        <f t="shared" si="5"/>
        <v>0.2749166357910337</v>
      </c>
      <c r="F49" s="139">
        <f t="shared" si="5"/>
        <v>7.7436087439792523E-2</v>
      </c>
      <c r="G49" s="139">
        <f t="shared" si="5"/>
        <v>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7"/>
  <sheetViews>
    <sheetView workbookViewId="0">
      <selection activeCell="F30" sqref="F30"/>
    </sheetView>
  </sheetViews>
  <sheetFormatPr defaultRowHeight="15" x14ac:dyDescent="0.25"/>
  <cols>
    <col min="1" max="1" width="30.28515625" customWidth="1"/>
  </cols>
  <sheetData>
    <row r="4" spans="1:2" x14ac:dyDescent="0.25">
      <c r="A4" s="5" t="s">
        <v>89</v>
      </c>
      <c r="B4" s="5">
        <v>3213</v>
      </c>
    </row>
    <row r="5" spans="1:2" x14ac:dyDescent="0.25">
      <c r="A5" s="5" t="s">
        <v>90</v>
      </c>
      <c r="B5" s="5">
        <f>B6-B4</f>
        <v>7064</v>
      </c>
    </row>
    <row r="6" spans="1:2" x14ac:dyDescent="0.25">
      <c r="A6" s="5" t="s">
        <v>88</v>
      </c>
      <c r="B6" s="5">
        <v>10277</v>
      </c>
    </row>
    <row r="7" spans="1:2" x14ac:dyDescent="0.25">
      <c r="A7" s="5" t="s">
        <v>67</v>
      </c>
      <c r="B7" s="41">
        <f>B4/B6</f>
        <v>0.31263987545003408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16" workbookViewId="0">
      <selection activeCell="Q31" sqref="Q31"/>
    </sheetView>
  </sheetViews>
  <sheetFormatPr defaultRowHeight="15" x14ac:dyDescent="0.25"/>
  <cols>
    <col min="1" max="1" width="12.140625" customWidth="1"/>
    <col min="2" max="2" width="11.5703125" bestFit="1" customWidth="1"/>
  </cols>
  <sheetData>
    <row r="1" spans="1:4" x14ac:dyDescent="0.25">
      <c r="A1" s="44" t="s">
        <v>58</v>
      </c>
      <c r="B1" s="86" t="s">
        <v>12</v>
      </c>
      <c r="C1" s="44" t="s">
        <v>98</v>
      </c>
      <c r="D1" s="44" t="s">
        <v>99</v>
      </c>
    </row>
    <row r="2" spans="1:4" x14ac:dyDescent="0.25">
      <c r="A2" s="45" t="s">
        <v>100</v>
      </c>
      <c r="B2" s="46">
        <v>564</v>
      </c>
      <c r="C2" s="46">
        <v>335</v>
      </c>
      <c r="D2" s="46">
        <v>229</v>
      </c>
    </row>
    <row r="3" spans="1:4" x14ac:dyDescent="0.25">
      <c r="A3" s="45" t="s">
        <v>59</v>
      </c>
      <c r="B3" s="46">
        <v>1</v>
      </c>
      <c r="C3" s="46">
        <v>1</v>
      </c>
      <c r="D3" s="47"/>
    </row>
    <row r="4" spans="1:4" x14ac:dyDescent="0.25">
      <c r="A4" s="45" t="s">
        <v>60</v>
      </c>
      <c r="B4" s="46">
        <v>1</v>
      </c>
      <c r="C4" s="47"/>
      <c r="D4" s="46">
        <v>1</v>
      </c>
    </row>
    <row r="5" spans="1:4" x14ac:dyDescent="0.25">
      <c r="A5" s="45" t="s">
        <v>101</v>
      </c>
      <c r="B5" s="46">
        <v>272</v>
      </c>
      <c r="C5" s="46">
        <v>128</v>
      </c>
      <c r="D5" s="46">
        <v>144</v>
      </c>
    </row>
    <row r="6" spans="1:4" x14ac:dyDescent="0.25">
      <c r="A6" s="45" t="s">
        <v>61</v>
      </c>
      <c r="B6" s="46">
        <v>2</v>
      </c>
      <c r="C6" s="47"/>
      <c r="D6" s="46">
        <v>2</v>
      </c>
    </row>
    <row r="7" spans="1:4" x14ac:dyDescent="0.25">
      <c r="A7" s="45" t="s">
        <v>62</v>
      </c>
      <c r="B7" s="46">
        <v>2</v>
      </c>
      <c r="C7" s="46">
        <v>1</v>
      </c>
      <c r="D7" s="46">
        <v>1</v>
      </c>
    </row>
    <row r="8" spans="1:4" x14ac:dyDescent="0.25">
      <c r="A8" s="45" t="s">
        <v>63</v>
      </c>
      <c r="B8" s="46">
        <v>1</v>
      </c>
      <c r="C8" s="47"/>
      <c r="D8" s="46">
        <v>1</v>
      </c>
    </row>
    <row r="9" spans="1:4" x14ac:dyDescent="0.25">
      <c r="A9" s="45" t="s">
        <v>102</v>
      </c>
      <c r="B9" s="46">
        <v>1540</v>
      </c>
      <c r="C9" s="46">
        <v>809</v>
      </c>
      <c r="D9" s="46">
        <v>731</v>
      </c>
    </row>
    <row r="10" spans="1:4" x14ac:dyDescent="0.25">
      <c r="A10" s="45" t="s">
        <v>64</v>
      </c>
      <c r="B10" s="46">
        <v>1</v>
      </c>
      <c r="C10" s="46">
        <v>1</v>
      </c>
      <c r="D10" s="47"/>
    </row>
    <row r="11" spans="1:4" x14ac:dyDescent="0.25">
      <c r="A11" s="45" t="s">
        <v>65</v>
      </c>
      <c r="B11" s="46">
        <v>1</v>
      </c>
      <c r="C11" s="46">
        <v>1</v>
      </c>
      <c r="D11" s="47"/>
    </row>
    <row r="12" spans="1:4" x14ac:dyDescent="0.25">
      <c r="A12" s="45" t="s">
        <v>103</v>
      </c>
      <c r="B12" s="46">
        <v>314</v>
      </c>
      <c r="C12" s="46">
        <v>172</v>
      </c>
      <c r="D12" s="46">
        <v>142</v>
      </c>
    </row>
    <row r="13" spans="1:4" x14ac:dyDescent="0.25">
      <c r="A13" s="48" t="s">
        <v>12</v>
      </c>
      <c r="B13">
        <f>SUM(B2:B12)</f>
        <v>2699</v>
      </c>
      <c r="C13">
        <f t="shared" ref="C13:D13" si="0">SUM(C2:C12)</f>
        <v>1448</v>
      </c>
      <c r="D13">
        <f t="shared" si="0"/>
        <v>1251</v>
      </c>
    </row>
    <row r="16" spans="1:4" x14ac:dyDescent="0.25">
      <c r="A16" s="49" t="s">
        <v>58</v>
      </c>
      <c r="B16" s="87" t="s">
        <v>12</v>
      </c>
      <c r="C16" s="49" t="s">
        <v>98</v>
      </c>
      <c r="D16" s="49" t="s">
        <v>99</v>
      </c>
    </row>
    <row r="17" spans="1:4" x14ac:dyDescent="0.25">
      <c r="A17" s="5" t="s">
        <v>1</v>
      </c>
      <c r="B17" s="5">
        <f>B2</f>
        <v>564</v>
      </c>
      <c r="C17" s="5">
        <f t="shared" ref="C17:D17" si="1">C2</f>
        <v>335</v>
      </c>
      <c r="D17" s="5">
        <f t="shared" si="1"/>
        <v>229</v>
      </c>
    </row>
    <row r="18" spans="1:4" x14ac:dyDescent="0.25">
      <c r="A18" s="5" t="s">
        <v>2</v>
      </c>
      <c r="B18" s="5">
        <f>B5</f>
        <v>272</v>
      </c>
      <c r="C18" s="5">
        <f t="shared" ref="C18:D18" si="2">C5</f>
        <v>128</v>
      </c>
      <c r="D18" s="5">
        <f t="shared" si="2"/>
        <v>144</v>
      </c>
    </row>
    <row r="19" spans="1:4" x14ac:dyDescent="0.25">
      <c r="A19" s="5" t="s">
        <v>4</v>
      </c>
      <c r="B19" s="5">
        <f>B9</f>
        <v>1540</v>
      </c>
      <c r="C19" s="5">
        <f t="shared" ref="C19:D19" si="3">C9</f>
        <v>809</v>
      </c>
      <c r="D19" s="5">
        <f t="shared" si="3"/>
        <v>731</v>
      </c>
    </row>
    <row r="20" spans="1:4" x14ac:dyDescent="0.25">
      <c r="A20" s="5" t="s">
        <v>5</v>
      </c>
      <c r="B20" s="5">
        <f>B12</f>
        <v>314</v>
      </c>
      <c r="C20" s="5">
        <f t="shared" ref="C20:D20" si="4">C12</f>
        <v>172</v>
      </c>
      <c r="D20" s="5">
        <f t="shared" si="4"/>
        <v>142</v>
      </c>
    </row>
    <row r="21" spans="1:4" x14ac:dyDescent="0.25">
      <c r="A21" s="5" t="s">
        <v>66</v>
      </c>
      <c r="B21" s="5">
        <f>B3+B4+B7+B6+B8+B10+B11</f>
        <v>9</v>
      </c>
      <c r="C21" s="5">
        <f t="shared" ref="C21:D21" si="5">C3+C4+C7+C6+C8+C10+C11</f>
        <v>4</v>
      </c>
      <c r="D21" s="5">
        <f t="shared" si="5"/>
        <v>5</v>
      </c>
    </row>
    <row r="22" spans="1:4" x14ac:dyDescent="0.25">
      <c r="A22" s="5" t="s">
        <v>12</v>
      </c>
      <c r="B22" s="5">
        <f>SUM(B17:B21)</f>
        <v>2699</v>
      </c>
      <c r="C22" s="5">
        <f t="shared" ref="C22:D22" si="6">SUM(C17:C21)</f>
        <v>1448</v>
      </c>
      <c r="D22" s="5">
        <f t="shared" si="6"/>
        <v>1251</v>
      </c>
    </row>
    <row r="25" spans="1:4" x14ac:dyDescent="0.25">
      <c r="A25" s="49" t="s">
        <v>58</v>
      </c>
      <c r="B25" s="87" t="s">
        <v>466</v>
      </c>
      <c r="C25" s="87" t="s">
        <v>467</v>
      </c>
      <c r="D25" s="87" t="s">
        <v>12</v>
      </c>
    </row>
    <row r="26" spans="1:4" x14ac:dyDescent="0.25">
      <c r="A26" s="5" t="s">
        <v>1</v>
      </c>
      <c r="B26" s="41">
        <f>C17/$B17</f>
        <v>0.59397163120567376</v>
      </c>
      <c r="C26" s="41">
        <f>D17/$B17</f>
        <v>0.40602836879432624</v>
      </c>
      <c r="D26" s="5">
        <v>564</v>
      </c>
    </row>
    <row r="27" spans="1:4" x14ac:dyDescent="0.25">
      <c r="A27" s="5" t="s">
        <v>2</v>
      </c>
      <c r="B27" s="41">
        <f t="shared" ref="B27:C27" si="7">C18/$B18</f>
        <v>0.47058823529411764</v>
      </c>
      <c r="C27" s="41">
        <f t="shared" si="7"/>
        <v>0.52941176470588236</v>
      </c>
      <c r="D27" s="5">
        <v>272</v>
      </c>
    </row>
    <row r="28" spans="1:4" x14ac:dyDescent="0.25">
      <c r="A28" s="5" t="s">
        <v>4</v>
      </c>
      <c r="B28" s="41">
        <f t="shared" ref="B28:C28" si="8">C19/$B19</f>
        <v>0.52532467532467531</v>
      </c>
      <c r="C28" s="41">
        <f t="shared" si="8"/>
        <v>0.47467532467532469</v>
      </c>
      <c r="D28" s="5">
        <v>1540</v>
      </c>
    </row>
    <row r="29" spans="1:4" x14ac:dyDescent="0.25">
      <c r="A29" s="5" t="s">
        <v>5</v>
      </c>
      <c r="B29" s="41">
        <f t="shared" ref="B29:C29" si="9">C20/$B20</f>
        <v>0.54777070063694266</v>
      </c>
      <c r="C29" s="41">
        <f t="shared" si="9"/>
        <v>0.45222929936305734</v>
      </c>
      <c r="D29" s="5">
        <v>314</v>
      </c>
    </row>
    <row r="30" spans="1:4" x14ac:dyDescent="0.25">
      <c r="A30" s="5" t="s">
        <v>66</v>
      </c>
      <c r="B30" s="41">
        <f t="shared" ref="B30:C30" si="10">C21/$B21</f>
        <v>0.44444444444444442</v>
      </c>
      <c r="C30" s="41">
        <f t="shared" si="10"/>
        <v>0.55555555555555558</v>
      </c>
      <c r="D30" s="5">
        <v>9</v>
      </c>
    </row>
    <row r="31" spans="1:4" x14ac:dyDescent="0.25">
      <c r="A31" s="5" t="s">
        <v>12</v>
      </c>
      <c r="B31" s="41">
        <f t="shared" ref="B31:C31" si="11">C22/$B22</f>
        <v>0.53649499814746204</v>
      </c>
      <c r="C31" s="41">
        <f t="shared" si="11"/>
        <v>0.46350500185253796</v>
      </c>
      <c r="D31" s="5">
        <v>2699</v>
      </c>
    </row>
    <row r="34" spans="1:7" x14ac:dyDescent="0.25">
      <c r="A34" s="98" t="s">
        <v>468</v>
      </c>
      <c r="B34" s="98" t="s">
        <v>1</v>
      </c>
      <c r="C34" s="98" t="s">
        <v>2</v>
      </c>
      <c r="D34" s="98" t="s">
        <v>3</v>
      </c>
      <c r="E34" s="98" t="s">
        <v>4</v>
      </c>
      <c r="F34" s="98" t="s">
        <v>5</v>
      </c>
      <c r="G34" s="98" t="s">
        <v>12</v>
      </c>
    </row>
    <row r="35" spans="1:7" x14ac:dyDescent="0.25">
      <c r="A35" s="99" t="s">
        <v>466</v>
      </c>
      <c r="B35" s="100">
        <v>289</v>
      </c>
      <c r="C35" s="100">
        <v>103</v>
      </c>
      <c r="D35" s="100">
        <v>592</v>
      </c>
      <c r="E35" s="100">
        <v>348</v>
      </c>
      <c r="F35" s="100">
        <v>118</v>
      </c>
      <c r="G35" s="100">
        <v>1450</v>
      </c>
    </row>
    <row r="36" spans="1:7" x14ac:dyDescent="0.25">
      <c r="A36" s="99" t="s">
        <v>467</v>
      </c>
      <c r="B36" s="100">
        <v>190</v>
      </c>
      <c r="C36" s="100">
        <v>115</v>
      </c>
      <c r="D36" s="100">
        <v>461</v>
      </c>
      <c r="E36" s="100">
        <v>393</v>
      </c>
      <c r="F36" s="100">
        <v>90</v>
      </c>
      <c r="G36" s="100">
        <v>1249</v>
      </c>
    </row>
    <row r="37" spans="1:7" x14ac:dyDescent="0.25">
      <c r="A37" t="s">
        <v>12</v>
      </c>
      <c r="B37">
        <f>SUM(B35:B36)</f>
        <v>479</v>
      </c>
      <c r="C37">
        <f t="shared" ref="C37:G37" si="12">SUM(C35:C36)</f>
        <v>218</v>
      </c>
      <c r="D37">
        <f t="shared" si="12"/>
        <v>1053</v>
      </c>
      <c r="E37">
        <f t="shared" si="12"/>
        <v>741</v>
      </c>
      <c r="F37">
        <f t="shared" si="12"/>
        <v>208</v>
      </c>
      <c r="G37">
        <f t="shared" si="12"/>
        <v>2699</v>
      </c>
    </row>
    <row r="39" spans="1:7" x14ac:dyDescent="0.25">
      <c r="A39" s="98" t="s">
        <v>468</v>
      </c>
      <c r="B39" s="98" t="s">
        <v>1</v>
      </c>
      <c r="C39" s="98" t="s">
        <v>2</v>
      </c>
      <c r="D39" s="98" t="s">
        <v>3</v>
      </c>
      <c r="E39" s="98" t="s">
        <v>4</v>
      </c>
      <c r="F39" s="98" t="s">
        <v>5</v>
      </c>
      <c r="G39" s="98" t="s">
        <v>12</v>
      </c>
    </row>
    <row r="40" spans="1:7" x14ac:dyDescent="0.25">
      <c r="A40" s="99" t="s">
        <v>466</v>
      </c>
      <c r="B40" s="101">
        <f>B35/B$37</f>
        <v>0.60334029227557406</v>
      </c>
      <c r="C40" s="101">
        <f t="shared" ref="C40:G40" si="13">C35/C$37</f>
        <v>0.47247706422018348</v>
      </c>
      <c r="D40" s="101">
        <f t="shared" si="13"/>
        <v>0.56220322886989549</v>
      </c>
      <c r="E40" s="101">
        <f t="shared" si="13"/>
        <v>0.46963562753036436</v>
      </c>
      <c r="F40" s="101">
        <f t="shared" si="13"/>
        <v>0.56730769230769229</v>
      </c>
      <c r="G40" s="101">
        <f t="shared" si="13"/>
        <v>0.53723601333827342</v>
      </c>
    </row>
    <row r="41" spans="1:7" x14ac:dyDescent="0.25">
      <c r="A41" s="99" t="s">
        <v>467</v>
      </c>
      <c r="B41" s="101">
        <f>B36/B$37</f>
        <v>0.39665970772442588</v>
      </c>
      <c r="C41" s="101">
        <f t="shared" ref="C41:G41" si="14">C36/C$37</f>
        <v>0.52752293577981646</v>
      </c>
      <c r="D41" s="101">
        <f t="shared" si="14"/>
        <v>0.43779677113010446</v>
      </c>
      <c r="E41" s="101">
        <f t="shared" si="14"/>
        <v>0.53036437246963564</v>
      </c>
      <c r="F41" s="101">
        <f t="shared" si="14"/>
        <v>0.43269230769230771</v>
      </c>
      <c r="G41" s="101">
        <f t="shared" si="14"/>
        <v>0.46276398666172658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topLeftCell="A331" workbookViewId="0">
      <selection activeCell="I345" sqref="I345"/>
    </sheetView>
  </sheetViews>
  <sheetFormatPr defaultRowHeight="15" x14ac:dyDescent="0.25"/>
  <cols>
    <col min="8" max="8" width="9.140625" style="13"/>
  </cols>
  <sheetData>
    <row r="1" spans="1:8" x14ac:dyDescent="0.25">
      <c r="A1" s="49" t="s">
        <v>93</v>
      </c>
      <c r="B1" s="49" t="s">
        <v>105</v>
      </c>
      <c r="C1" s="49" t="s">
        <v>106</v>
      </c>
      <c r="D1" s="49" t="s">
        <v>107</v>
      </c>
      <c r="E1" s="49" t="s">
        <v>108</v>
      </c>
      <c r="F1" s="49" t="s">
        <v>109</v>
      </c>
      <c r="G1" s="49" t="s">
        <v>110</v>
      </c>
      <c r="H1" s="50" t="s">
        <v>258</v>
      </c>
    </row>
    <row r="2" spans="1:8" x14ac:dyDescent="0.25">
      <c r="A2" s="51" t="s">
        <v>3</v>
      </c>
      <c r="B2" s="52">
        <v>2010.3</v>
      </c>
      <c r="C2" s="51" t="s">
        <v>222</v>
      </c>
      <c r="D2" s="51" t="s">
        <v>223</v>
      </c>
      <c r="E2" s="52">
        <v>1</v>
      </c>
      <c r="F2" s="52">
        <v>11</v>
      </c>
      <c r="G2" s="52">
        <v>12</v>
      </c>
      <c r="H2" s="41">
        <f t="shared" ref="H2:H65" si="0">G2/F2</f>
        <v>1.0909090909090908</v>
      </c>
    </row>
    <row r="3" spans="1:8" x14ac:dyDescent="0.25">
      <c r="A3" s="51" t="s">
        <v>1</v>
      </c>
      <c r="B3" s="52">
        <v>2010.3</v>
      </c>
      <c r="C3" s="51" t="s">
        <v>20</v>
      </c>
      <c r="D3" s="51" t="s">
        <v>118</v>
      </c>
      <c r="E3" s="52">
        <v>3</v>
      </c>
      <c r="F3" s="52">
        <v>75</v>
      </c>
      <c r="G3" s="52">
        <v>75</v>
      </c>
      <c r="H3" s="41">
        <f t="shared" si="0"/>
        <v>1</v>
      </c>
    </row>
    <row r="4" spans="1:8" x14ac:dyDescent="0.25">
      <c r="A4" s="51" t="s">
        <v>1</v>
      </c>
      <c r="B4" s="52">
        <v>2010.3</v>
      </c>
      <c r="C4" s="51" t="s">
        <v>121</v>
      </c>
      <c r="D4" s="51" t="s">
        <v>122</v>
      </c>
      <c r="E4" s="52">
        <v>1</v>
      </c>
      <c r="F4" s="52">
        <v>30</v>
      </c>
      <c r="G4" s="52">
        <v>30</v>
      </c>
      <c r="H4" s="41">
        <f t="shared" si="0"/>
        <v>1</v>
      </c>
    </row>
    <row r="5" spans="1:8" x14ac:dyDescent="0.25">
      <c r="A5" s="51" t="s">
        <v>1</v>
      </c>
      <c r="B5" s="52">
        <v>2010.3</v>
      </c>
      <c r="C5" s="51" t="s">
        <v>121</v>
      </c>
      <c r="D5" s="51" t="s">
        <v>124</v>
      </c>
      <c r="E5" s="52">
        <v>1</v>
      </c>
      <c r="F5" s="52">
        <v>1</v>
      </c>
      <c r="G5" s="52">
        <v>1</v>
      </c>
      <c r="H5" s="41">
        <f t="shared" si="0"/>
        <v>1</v>
      </c>
    </row>
    <row r="6" spans="1:8" x14ac:dyDescent="0.25">
      <c r="A6" s="51" t="s">
        <v>1</v>
      </c>
      <c r="B6" s="52">
        <v>2010.3</v>
      </c>
      <c r="C6" s="51" t="s">
        <v>121</v>
      </c>
      <c r="D6" s="51" t="s">
        <v>125</v>
      </c>
      <c r="E6" s="52">
        <v>1</v>
      </c>
      <c r="F6" s="52">
        <v>1</v>
      </c>
      <c r="G6" s="52">
        <v>1</v>
      </c>
      <c r="H6" s="41">
        <f t="shared" si="0"/>
        <v>1</v>
      </c>
    </row>
    <row r="7" spans="1:8" x14ac:dyDescent="0.25">
      <c r="A7" s="51" t="s">
        <v>1</v>
      </c>
      <c r="B7" s="52">
        <v>2010.3</v>
      </c>
      <c r="C7" s="51" t="s">
        <v>121</v>
      </c>
      <c r="D7" s="51" t="s">
        <v>127</v>
      </c>
      <c r="E7" s="52">
        <v>1</v>
      </c>
      <c r="F7" s="52">
        <v>37</v>
      </c>
      <c r="G7" s="52">
        <v>37</v>
      </c>
      <c r="H7" s="41">
        <f t="shared" si="0"/>
        <v>1</v>
      </c>
    </row>
    <row r="8" spans="1:8" x14ac:dyDescent="0.25">
      <c r="A8" s="51" t="s">
        <v>1</v>
      </c>
      <c r="B8" s="52">
        <v>2010.3</v>
      </c>
      <c r="C8" s="51" t="s">
        <v>130</v>
      </c>
      <c r="D8" s="51" t="s">
        <v>134</v>
      </c>
      <c r="E8" s="52">
        <v>2</v>
      </c>
      <c r="F8" s="52">
        <v>27</v>
      </c>
      <c r="G8" s="52">
        <v>27</v>
      </c>
      <c r="H8" s="41">
        <f t="shared" si="0"/>
        <v>1</v>
      </c>
    </row>
    <row r="9" spans="1:8" x14ac:dyDescent="0.25">
      <c r="A9" s="51" t="s">
        <v>1</v>
      </c>
      <c r="B9" s="52">
        <v>2010.3</v>
      </c>
      <c r="C9" s="51" t="s">
        <v>154</v>
      </c>
      <c r="D9" s="51" t="s">
        <v>117</v>
      </c>
      <c r="E9" s="52">
        <v>1</v>
      </c>
      <c r="F9" s="52">
        <v>37</v>
      </c>
      <c r="G9" s="52">
        <v>37</v>
      </c>
      <c r="H9" s="41">
        <f t="shared" si="0"/>
        <v>1</v>
      </c>
    </row>
    <row r="10" spans="1:8" x14ac:dyDescent="0.25">
      <c r="A10" s="51" t="s">
        <v>2</v>
      </c>
      <c r="B10" s="52">
        <v>2010.3</v>
      </c>
      <c r="C10" s="51" t="s">
        <v>121</v>
      </c>
      <c r="D10" s="51" t="s">
        <v>128</v>
      </c>
      <c r="E10" s="52">
        <v>1</v>
      </c>
      <c r="F10" s="52">
        <v>6</v>
      </c>
      <c r="G10" s="52">
        <v>6</v>
      </c>
      <c r="H10" s="41">
        <f t="shared" si="0"/>
        <v>1</v>
      </c>
    </row>
    <row r="11" spans="1:8" x14ac:dyDescent="0.25">
      <c r="A11" s="51" t="s">
        <v>2</v>
      </c>
      <c r="B11" s="52">
        <v>2010.3</v>
      </c>
      <c r="C11" s="51" t="s">
        <v>137</v>
      </c>
      <c r="D11" s="51" t="s">
        <v>141</v>
      </c>
      <c r="E11" s="52">
        <v>1</v>
      </c>
      <c r="F11" s="52">
        <v>27</v>
      </c>
      <c r="G11" s="52">
        <v>27</v>
      </c>
      <c r="H11" s="41">
        <f t="shared" si="0"/>
        <v>1</v>
      </c>
    </row>
    <row r="12" spans="1:8" x14ac:dyDescent="0.25">
      <c r="A12" s="51" t="s">
        <v>2</v>
      </c>
      <c r="B12" s="52">
        <v>2010.3</v>
      </c>
      <c r="C12" s="51" t="s">
        <v>148</v>
      </c>
      <c r="D12" s="51" t="s">
        <v>145</v>
      </c>
      <c r="E12" s="52">
        <v>1</v>
      </c>
      <c r="F12" s="52">
        <v>25</v>
      </c>
      <c r="G12" s="52">
        <v>25</v>
      </c>
      <c r="H12" s="41">
        <f t="shared" si="0"/>
        <v>1</v>
      </c>
    </row>
    <row r="13" spans="1:8" x14ac:dyDescent="0.25">
      <c r="A13" s="51" t="s">
        <v>2</v>
      </c>
      <c r="B13" s="52">
        <v>2010.3</v>
      </c>
      <c r="C13" s="51" t="s">
        <v>159</v>
      </c>
      <c r="D13" s="51" t="s">
        <v>160</v>
      </c>
      <c r="E13" s="52">
        <v>1</v>
      </c>
      <c r="F13" s="52">
        <v>26</v>
      </c>
      <c r="G13" s="52">
        <v>26</v>
      </c>
      <c r="H13" s="41">
        <f t="shared" si="0"/>
        <v>1</v>
      </c>
    </row>
    <row r="14" spans="1:8" x14ac:dyDescent="0.25">
      <c r="A14" s="51" t="s">
        <v>3</v>
      </c>
      <c r="B14" s="52">
        <v>2010.3</v>
      </c>
      <c r="C14" s="51" t="s">
        <v>111</v>
      </c>
      <c r="D14" s="51" t="s">
        <v>186</v>
      </c>
      <c r="E14" s="52">
        <v>1</v>
      </c>
      <c r="F14" s="52">
        <v>27</v>
      </c>
      <c r="G14" s="52">
        <v>27</v>
      </c>
      <c r="H14" s="41">
        <f t="shared" si="0"/>
        <v>1</v>
      </c>
    </row>
    <row r="15" spans="1:8" x14ac:dyDescent="0.25">
      <c r="A15" s="51" t="s">
        <v>3</v>
      </c>
      <c r="B15" s="52">
        <v>2010.3</v>
      </c>
      <c r="C15" s="51" t="s">
        <v>165</v>
      </c>
      <c r="D15" s="51" t="s">
        <v>119</v>
      </c>
      <c r="E15" s="52">
        <v>1</v>
      </c>
      <c r="F15" s="52">
        <v>29</v>
      </c>
      <c r="G15" s="52">
        <v>29</v>
      </c>
      <c r="H15" s="41">
        <f t="shared" si="0"/>
        <v>1</v>
      </c>
    </row>
    <row r="16" spans="1:8" x14ac:dyDescent="0.25">
      <c r="A16" s="51" t="s">
        <v>3</v>
      </c>
      <c r="B16" s="52">
        <v>2010.3</v>
      </c>
      <c r="C16" s="51" t="s">
        <v>192</v>
      </c>
      <c r="D16" s="51" t="s">
        <v>119</v>
      </c>
      <c r="E16" s="52">
        <v>1</v>
      </c>
      <c r="F16" s="52">
        <v>20</v>
      </c>
      <c r="G16" s="52">
        <v>20</v>
      </c>
      <c r="H16" s="41">
        <f t="shared" si="0"/>
        <v>1</v>
      </c>
    </row>
    <row r="17" spans="1:8" x14ac:dyDescent="0.25">
      <c r="A17" s="51" t="s">
        <v>3</v>
      </c>
      <c r="B17" s="52">
        <v>2010.3</v>
      </c>
      <c r="C17" s="51" t="s">
        <v>115</v>
      </c>
      <c r="D17" s="51" t="s">
        <v>194</v>
      </c>
      <c r="E17" s="52">
        <v>2</v>
      </c>
      <c r="F17" s="52">
        <v>26</v>
      </c>
      <c r="G17" s="52">
        <v>26</v>
      </c>
      <c r="H17" s="41">
        <f t="shared" si="0"/>
        <v>1</v>
      </c>
    </row>
    <row r="18" spans="1:8" x14ac:dyDescent="0.25">
      <c r="A18" s="51" t="s">
        <v>3</v>
      </c>
      <c r="B18" s="52">
        <v>2010.3</v>
      </c>
      <c r="C18" s="51" t="s">
        <v>115</v>
      </c>
      <c r="D18" s="51" t="s">
        <v>195</v>
      </c>
      <c r="E18" s="52">
        <v>1</v>
      </c>
      <c r="F18" s="52">
        <v>25</v>
      </c>
      <c r="G18" s="52">
        <v>25</v>
      </c>
      <c r="H18" s="41">
        <f t="shared" si="0"/>
        <v>1</v>
      </c>
    </row>
    <row r="19" spans="1:8" x14ac:dyDescent="0.25">
      <c r="A19" s="51" t="s">
        <v>3</v>
      </c>
      <c r="B19" s="52">
        <v>2010.3</v>
      </c>
      <c r="C19" s="51" t="s">
        <v>196</v>
      </c>
      <c r="D19" s="51" t="s">
        <v>131</v>
      </c>
      <c r="E19" s="52">
        <v>1</v>
      </c>
      <c r="F19" s="52">
        <v>25</v>
      </c>
      <c r="G19" s="52">
        <v>25</v>
      </c>
      <c r="H19" s="41">
        <f t="shared" si="0"/>
        <v>1</v>
      </c>
    </row>
    <row r="20" spans="1:8" x14ac:dyDescent="0.25">
      <c r="A20" s="51" t="s">
        <v>3</v>
      </c>
      <c r="B20" s="52">
        <v>2010.3</v>
      </c>
      <c r="C20" s="51" t="s">
        <v>20</v>
      </c>
      <c r="D20" s="51" t="s">
        <v>197</v>
      </c>
      <c r="E20" s="52">
        <v>1</v>
      </c>
      <c r="F20" s="52">
        <v>26</v>
      </c>
      <c r="G20" s="52">
        <v>26</v>
      </c>
      <c r="H20" s="41">
        <f t="shared" si="0"/>
        <v>1</v>
      </c>
    </row>
    <row r="21" spans="1:8" x14ac:dyDescent="0.25">
      <c r="A21" s="51" t="s">
        <v>3</v>
      </c>
      <c r="B21" s="52">
        <v>2010.3</v>
      </c>
      <c r="C21" s="51" t="s">
        <v>198</v>
      </c>
      <c r="D21" s="51" t="s">
        <v>185</v>
      </c>
      <c r="E21" s="52">
        <v>1</v>
      </c>
      <c r="F21" s="52">
        <v>29</v>
      </c>
      <c r="G21" s="52">
        <v>29</v>
      </c>
      <c r="H21" s="41">
        <f t="shared" si="0"/>
        <v>1</v>
      </c>
    </row>
    <row r="22" spans="1:8" x14ac:dyDescent="0.25">
      <c r="A22" s="51" t="s">
        <v>3</v>
      </c>
      <c r="B22" s="52">
        <v>2010.3</v>
      </c>
      <c r="C22" s="51" t="s">
        <v>121</v>
      </c>
      <c r="D22" s="51" t="s">
        <v>126</v>
      </c>
      <c r="E22" s="52">
        <v>1</v>
      </c>
      <c r="F22" s="52">
        <v>26</v>
      </c>
      <c r="G22" s="52">
        <v>26</v>
      </c>
      <c r="H22" s="41">
        <f t="shared" si="0"/>
        <v>1</v>
      </c>
    </row>
    <row r="23" spans="1:8" x14ac:dyDescent="0.25">
      <c r="A23" s="51" t="s">
        <v>3</v>
      </c>
      <c r="B23" s="52">
        <v>2010.3</v>
      </c>
      <c r="C23" s="51" t="s">
        <v>121</v>
      </c>
      <c r="D23" s="51" t="s">
        <v>208</v>
      </c>
      <c r="E23" s="52">
        <v>2</v>
      </c>
      <c r="F23" s="52">
        <v>13</v>
      </c>
      <c r="G23" s="52">
        <v>13</v>
      </c>
      <c r="H23" s="41">
        <f t="shared" si="0"/>
        <v>1</v>
      </c>
    </row>
    <row r="24" spans="1:8" x14ac:dyDescent="0.25">
      <c r="A24" s="51" t="s">
        <v>3</v>
      </c>
      <c r="B24" s="52">
        <v>2010.3</v>
      </c>
      <c r="C24" s="51" t="s">
        <v>130</v>
      </c>
      <c r="D24" s="51" t="s">
        <v>132</v>
      </c>
      <c r="E24" s="52">
        <v>6</v>
      </c>
      <c r="F24" s="52">
        <v>128</v>
      </c>
      <c r="G24" s="52">
        <v>128</v>
      </c>
      <c r="H24" s="41">
        <f t="shared" si="0"/>
        <v>1</v>
      </c>
    </row>
    <row r="25" spans="1:8" x14ac:dyDescent="0.25">
      <c r="A25" s="51" t="s">
        <v>3</v>
      </c>
      <c r="B25" s="52">
        <v>2010.3</v>
      </c>
      <c r="C25" s="51" t="s">
        <v>130</v>
      </c>
      <c r="D25" s="51" t="s">
        <v>152</v>
      </c>
      <c r="E25" s="52">
        <v>2</v>
      </c>
      <c r="F25" s="52">
        <v>41</v>
      </c>
      <c r="G25" s="52">
        <v>41</v>
      </c>
      <c r="H25" s="41">
        <f t="shared" si="0"/>
        <v>1</v>
      </c>
    </row>
    <row r="26" spans="1:8" x14ac:dyDescent="0.25">
      <c r="A26" s="51" t="s">
        <v>3</v>
      </c>
      <c r="B26" s="52">
        <v>2010.3</v>
      </c>
      <c r="C26" s="51" t="s">
        <v>130</v>
      </c>
      <c r="D26" s="51" t="s">
        <v>134</v>
      </c>
      <c r="E26" s="52">
        <v>2</v>
      </c>
      <c r="F26" s="52">
        <v>55</v>
      </c>
      <c r="G26" s="52">
        <v>55</v>
      </c>
      <c r="H26" s="41">
        <f t="shared" si="0"/>
        <v>1</v>
      </c>
    </row>
    <row r="27" spans="1:8" x14ac:dyDescent="0.25">
      <c r="A27" s="51" t="s">
        <v>3</v>
      </c>
      <c r="B27" s="52">
        <v>2010.3</v>
      </c>
      <c r="C27" s="51" t="s">
        <v>135</v>
      </c>
      <c r="D27" s="51" t="s">
        <v>136</v>
      </c>
      <c r="E27" s="52">
        <v>4</v>
      </c>
      <c r="F27" s="52">
        <v>91</v>
      </c>
      <c r="G27" s="52">
        <v>91</v>
      </c>
      <c r="H27" s="41">
        <f t="shared" si="0"/>
        <v>1</v>
      </c>
    </row>
    <row r="28" spans="1:8" x14ac:dyDescent="0.25">
      <c r="A28" s="51" t="s">
        <v>3</v>
      </c>
      <c r="B28" s="52">
        <v>2010.3</v>
      </c>
      <c r="C28" s="51" t="s">
        <v>137</v>
      </c>
      <c r="D28" s="51" t="s">
        <v>145</v>
      </c>
      <c r="E28" s="52">
        <v>2</v>
      </c>
      <c r="F28" s="52">
        <v>51</v>
      </c>
      <c r="G28" s="52">
        <v>51</v>
      </c>
      <c r="H28" s="41">
        <f t="shared" si="0"/>
        <v>1</v>
      </c>
    </row>
    <row r="29" spans="1:8" x14ac:dyDescent="0.25">
      <c r="A29" s="51" t="s">
        <v>3</v>
      </c>
      <c r="B29" s="52">
        <v>2010.3</v>
      </c>
      <c r="C29" s="51" t="s">
        <v>169</v>
      </c>
      <c r="D29" s="51" t="s">
        <v>213</v>
      </c>
      <c r="E29" s="52">
        <v>1</v>
      </c>
      <c r="F29" s="52">
        <v>24</v>
      </c>
      <c r="G29" s="52">
        <v>24</v>
      </c>
      <c r="H29" s="41">
        <f t="shared" si="0"/>
        <v>1</v>
      </c>
    </row>
    <row r="30" spans="1:8" x14ac:dyDescent="0.25">
      <c r="A30" s="51" t="s">
        <v>3</v>
      </c>
      <c r="B30" s="52">
        <v>2010.3</v>
      </c>
      <c r="C30" s="51" t="s">
        <v>169</v>
      </c>
      <c r="D30" s="51" t="s">
        <v>214</v>
      </c>
      <c r="E30" s="52">
        <v>1</v>
      </c>
      <c r="F30" s="52">
        <v>24</v>
      </c>
      <c r="G30" s="52">
        <v>24</v>
      </c>
      <c r="H30" s="41">
        <f t="shared" si="0"/>
        <v>1</v>
      </c>
    </row>
    <row r="31" spans="1:8" x14ac:dyDescent="0.25">
      <c r="A31" s="51" t="s">
        <v>3</v>
      </c>
      <c r="B31" s="52">
        <v>2010.3</v>
      </c>
      <c r="C31" s="51" t="s">
        <v>169</v>
      </c>
      <c r="D31" s="51" t="s">
        <v>170</v>
      </c>
      <c r="E31" s="52">
        <v>1</v>
      </c>
      <c r="F31" s="52">
        <v>27</v>
      </c>
      <c r="G31" s="52">
        <v>27</v>
      </c>
      <c r="H31" s="41">
        <f t="shared" si="0"/>
        <v>1</v>
      </c>
    </row>
    <row r="32" spans="1:8" x14ac:dyDescent="0.25">
      <c r="A32" s="51" t="s">
        <v>3</v>
      </c>
      <c r="B32" s="52">
        <v>2010.3</v>
      </c>
      <c r="C32" s="51" t="s">
        <v>169</v>
      </c>
      <c r="D32" s="51" t="s">
        <v>215</v>
      </c>
      <c r="E32" s="52">
        <v>1</v>
      </c>
      <c r="F32" s="52">
        <v>26</v>
      </c>
      <c r="G32" s="52">
        <v>26</v>
      </c>
      <c r="H32" s="41">
        <f t="shared" si="0"/>
        <v>1</v>
      </c>
    </row>
    <row r="33" spans="1:8" x14ac:dyDescent="0.25">
      <c r="A33" s="51" t="s">
        <v>3</v>
      </c>
      <c r="B33" s="52">
        <v>2010.3</v>
      </c>
      <c r="C33" s="51" t="s">
        <v>217</v>
      </c>
      <c r="D33" s="51" t="s">
        <v>218</v>
      </c>
      <c r="E33" s="52">
        <v>1</v>
      </c>
      <c r="F33" s="52">
        <v>20</v>
      </c>
      <c r="G33" s="52">
        <v>20</v>
      </c>
      <c r="H33" s="41">
        <f t="shared" si="0"/>
        <v>1</v>
      </c>
    </row>
    <row r="34" spans="1:8" x14ac:dyDescent="0.25">
      <c r="A34" s="51" t="s">
        <v>3</v>
      </c>
      <c r="B34" s="52">
        <v>2010.3</v>
      </c>
      <c r="C34" s="51" t="s">
        <v>217</v>
      </c>
      <c r="D34" s="51" t="s">
        <v>173</v>
      </c>
      <c r="E34" s="52">
        <v>2</v>
      </c>
      <c r="F34" s="52">
        <v>45</v>
      </c>
      <c r="G34" s="52">
        <v>45</v>
      </c>
      <c r="H34" s="41">
        <f t="shared" si="0"/>
        <v>1</v>
      </c>
    </row>
    <row r="35" spans="1:8" x14ac:dyDescent="0.25">
      <c r="A35" s="51" t="s">
        <v>3</v>
      </c>
      <c r="B35" s="52">
        <v>2010.3</v>
      </c>
      <c r="C35" s="51" t="s">
        <v>217</v>
      </c>
      <c r="D35" s="51" t="s">
        <v>219</v>
      </c>
      <c r="E35" s="52">
        <v>1</v>
      </c>
      <c r="F35" s="52">
        <v>4</v>
      </c>
      <c r="G35" s="52">
        <v>4</v>
      </c>
      <c r="H35" s="41">
        <f t="shared" si="0"/>
        <v>1</v>
      </c>
    </row>
    <row r="36" spans="1:8" x14ac:dyDescent="0.25">
      <c r="A36" s="51" t="s">
        <v>3</v>
      </c>
      <c r="B36" s="52">
        <v>2010.3</v>
      </c>
      <c r="C36" s="51" t="s">
        <v>220</v>
      </c>
      <c r="D36" s="51" t="s">
        <v>194</v>
      </c>
      <c r="E36" s="52">
        <v>1</v>
      </c>
      <c r="F36" s="52">
        <v>20</v>
      </c>
      <c r="G36" s="52">
        <v>20</v>
      </c>
      <c r="H36" s="41">
        <f t="shared" si="0"/>
        <v>1</v>
      </c>
    </row>
    <row r="37" spans="1:8" x14ac:dyDescent="0.25">
      <c r="A37" s="51" t="s">
        <v>3</v>
      </c>
      <c r="B37" s="52">
        <v>2010.3</v>
      </c>
      <c r="C37" s="51" t="s">
        <v>222</v>
      </c>
      <c r="D37" s="51" t="s">
        <v>181</v>
      </c>
      <c r="E37" s="52">
        <v>1</v>
      </c>
      <c r="F37" s="52">
        <v>9</v>
      </c>
      <c r="G37" s="52">
        <v>9</v>
      </c>
      <c r="H37" s="41">
        <f t="shared" si="0"/>
        <v>1</v>
      </c>
    </row>
    <row r="38" spans="1:8" x14ac:dyDescent="0.25">
      <c r="A38" s="51" t="s">
        <v>3</v>
      </c>
      <c r="B38" s="52">
        <v>2010.3</v>
      </c>
      <c r="C38" s="51" t="s">
        <v>227</v>
      </c>
      <c r="D38" s="51" t="s">
        <v>171</v>
      </c>
      <c r="E38" s="52">
        <v>1</v>
      </c>
      <c r="F38" s="52">
        <v>19</v>
      </c>
      <c r="G38" s="52">
        <v>19</v>
      </c>
      <c r="H38" s="41">
        <f t="shared" si="0"/>
        <v>1</v>
      </c>
    </row>
    <row r="39" spans="1:8" x14ac:dyDescent="0.25">
      <c r="A39" s="51" t="s">
        <v>3</v>
      </c>
      <c r="B39" s="52">
        <v>2010.3</v>
      </c>
      <c r="C39" s="51" t="s">
        <v>227</v>
      </c>
      <c r="D39" s="51" t="s">
        <v>228</v>
      </c>
      <c r="E39" s="52">
        <v>1</v>
      </c>
      <c r="F39" s="52">
        <v>15</v>
      </c>
      <c r="G39" s="52">
        <v>15</v>
      </c>
      <c r="H39" s="41">
        <f t="shared" si="0"/>
        <v>1</v>
      </c>
    </row>
    <row r="40" spans="1:8" x14ac:dyDescent="0.25">
      <c r="A40" s="51" t="s">
        <v>3</v>
      </c>
      <c r="B40" s="52">
        <v>2010.3</v>
      </c>
      <c r="C40" s="51" t="s">
        <v>148</v>
      </c>
      <c r="D40" s="51" t="s">
        <v>114</v>
      </c>
      <c r="E40" s="52">
        <v>1</v>
      </c>
      <c r="F40" s="52">
        <v>25</v>
      </c>
      <c r="G40" s="52">
        <v>25</v>
      </c>
      <c r="H40" s="41">
        <f t="shared" si="0"/>
        <v>1</v>
      </c>
    </row>
    <row r="41" spans="1:8" x14ac:dyDescent="0.25">
      <c r="A41" s="51" t="s">
        <v>3</v>
      </c>
      <c r="B41" s="52">
        <v>2010.3</v>
      </c>
      <c r="C41" s="51" t="s">
        <v>148</v>
      </c>
      <c r="D41" s="51" t="s">
        <v>147</v>
      </c>
      <c r="E41" s="52">
        <v>1</v>
      </c>
      <c r="F41" s="52">
        <v>31</v>
      </c>
      <c r="G41" s="52">
        <v>31</v>
      </c>
      <c r="H41" s="41">
        <f t="shared" si="0"/>
        <v>1</v>
      </c>
    </row>
    <row r="42" spans="1:8" x14ac:dyDescent="0.25">
      <c r="A42" s="51" t="s">
        <v>3</v>
      </c>
      <c r="B42" s="52">
        <v>2010.3</v>
      </c>
      <c r="C42" s="51" t="s">
        <v>149</v>
      </c>
      <c r="D42" s="51" t="s">
        <v>150</v>
      </c>
      <c r="E42" s="52">
        <v>1</v>
      </c>
      <c r="F42" s="52">
        <v>25</v>
      </c>
      <c r="G42" s="52">
        <v>25</v>
      </c>
      <c r="H42" s="41">
        <f t="shared" si="0"/>
        <v>1</v>
      </c>
    </row>
    <row r="43" spans="1:8" x14ac:dyDescent="0.25">
      <c r="A43" s="51" t="s">
        <v>3</v>
      </c>
      <c r="B43" s="52">
        <v>2010.3</v>
      </c>
      <c r="C43" s="51" t="s">
        <v>151</v>
      </c>
      <c r="D43" s="51" t="s">
        <v>152</v>
      </c>
      <c r="E43" s="52">
        <v>1</v>
      </c>
      <c r="F43" s="52">
        <v>28</v>
      </c>
      <c r="G43" s="52">
        <v>28</v>
      </c>
      <c r="H43" s="41">
        <f t="shared" si="0"/>
        <v>1</v>
      </c>
    </row>
    <row r="44" spans="1:8" x14ac:dyDescent="0.25">
      <c r="A44" s="51" t="s">
        <v>3</v>
      </c>
      <c r="B44" s="52">
        <v>2010.3</v>
      </c>
      <c r="C44" s="51" t="s">
        <v>154</v>
      </c>
      <c r="D44" s="51" t="s">
        <v>119</v>
      </c>
      <c r="E44" s="52">
        <v>5</v>
      </c>
      <c r="F44" s="52">
        <v>132</v>
      </c>
      <c r="G44" s="52">
        <v>132</v>
      </c>
      <c r="H44" s="41">
        <f t="shared" si="0"/>
        <v>1</v>
      </c>
    </row>
    <row r="45" spans="1:8" x14ac:dyDescent="0.25">
      <c r="A45" s="51" t="s">
        <v>3</v>
      </c>
      <c r="B45" s="52">
        <v>2010.3</v>
      </c>
      <c r="C45" s="51" t="s">
        <v>154</v>
      </c>
      <c r="D45" s="51" t="s">
        <v>157</v>
      </c>
      <c r="E45" s="52">
        <v>1</v>
      </c>
      <c r="F45" s="52">
        <v>26</v>
      </c>
      <c r="G45" s="52">
        <v>26</v>
      </c>
      <c r="H45" s="41">
        <f t="shared" si="0"/>
        <v>1</v>
      </c>
    </row>
    <row r="46" spans="1:8" x14ac:dyDescent="0.25">
      <c r="A46" s="51" t="s">
        <v>3</v>
      </c>
      <c r="B46" s="52">
        <v>2010.3</v>
      </c>
      <c r="C46" s="51" t="s">
        <v>154</v>
      </c>
      <c r="D46" s="51" t="s">
        <v>235</v>
      </c>
      <c r="E46" s="52">
        <v>1</v>
      </c>
      <c r="F46" s="52">
        <v>25</v>
      </c>
      <c r="G46" s="52">
        <v>25</v>
      </c>
      <c r="H46" s="41">
        <f t="shared" si="0"/>
        <v>1</v>
      </c>
    </row>
    <row r="47" spans="1:8" x14ac:dyDescent="0.25">
      <c r="A47" s="51" t="s">
        <v>3</v>
      </c>
      <c r="B47" s="52">
        <v>2010.3</v>
      </c>
      <c r="C47" s="51" t="s">
        <v>154</v>
      </c>
      <c r="D47" s="51" t="s">
        <v>236</v>
      </c>
      <c r="E47" s="52">
        <v>1</v>
      </c>
      <c r="F47" s="52">
        <v>29</v>
      </c>
      <c r="G47" s="52">
        <v>29</v>
      </c>
      <c r="H47" s="41">
        <f t="shared" si="0"/>
        <v>1</v>
      </c>
    </row>
    <row r="48" spans="1:8" x14ac:dyDescent="0.25">
      <c r="A48" s="51" t="s">
        <v>3</v>
      </c>
      <c r="B48" s="52">
        <v>2010.3</v>
      </c>
      <c r="C48" s="51" t="s">
        <v>154</v>
      </c>
      <c r="D48" s="51" t="s">
        <v>237</v>
      </c>
      <c r="E48" s="52">
        <v>1</v>
      </c>
      <c r="F48" s="52">
        <v>32</v>
      </c>
      <c r="G48" s="52">
        <v>32</v>
      </c>
      <c r="H48" s="41">
        <f t="shared" si="0"/>
        <v>1</v>
      </c>
    </row>
    <row r="49" spans="1:8" x14ac:dyDescent="0.25">
      <c r="A49" s="51" t="s">
        <v>3</v>
      </c>
      <c r="B49" s="52">
        <v>2010.3</v>
      </c>
      <c r="C49" s="51" t="s">
        <v>154</v>
      </c>
      <c r="D49" s="51" t="s">
        <v>171</v>
      </c>
      <c r="E49" s="52">
        <v>1</v>
      </c>
      <c r="F49" s="52">
        <v>25</v>
      </c>
      <c r="G49" s="52">
        <v>25</v>
      </c>
      <c r="H49" s="41">
        <f t="shared" si="0"/>
        <v>1</v>
      </c>
    </row>
    <row r="50" spans="1:8" x14ac:dyDescent="0.25">
      <c r="A50" s="51" t="s">
        <v>3</v>
      </c>
      <c r="B50" s="52">
        <v>2010.3</v>
      </c>
      <c r="C50" s="51" t="s">
        <v>159</v>
      </c>
      <c r="D50" s="51" t="s">
        <v>119</v>
      </c>
      <c r="E50" s="52">
        <v>2</v>
      </c>
      <c r="F50" s="52">
        <v>62</v>
      </c>
      <c r="G50" s="52">
        <v>62</v>
      </c>
      <c r="H50" s="41">
        <f t="shared" si="0"/>
        <v>1</v>
      </c>
    </row>
    <row r="51" spans="1:8" x14ac:dyDescent="0.25">
      <c r="A51" s="51" t="s">
        <v>3</v>
      </c>
      <c r="B51" s="52">
        <v>2010.3</v>
      </c>
      <c r="C51" s="51" t="s">
        <v>159</v>
      </c>
      <c r="D51" s="51" t="s">
        <v>157</v>
      </c>
      <c r="E51" s="52">
        <v>1</v>
      </c>
      <c r="F51" s="52">
        <v>30</v>
      </c>
      <c r="G51" s="52">
        <v>30</v>
      </c>
      <c r="H51" s="41">
        <f t="shared" si="0"/>
        <v>1</v>
      </c>
    </row>
    <row r="52" spans="1:8" x14ac:dyDescent="0.25">
      <c r="A52" s="51" t="s">
        <v>3</v>
      </c>
      <c r="B52" s="52">
        <v>2010.3</v>
      </c>
      <c r="C52" s="51" t="s">
        <v>159</v>
      </c>
      <c r="D52" s="51" t="s">
        <v>239</v>
      </c>
      <c r="E52" s="52">
        <v>1</v>
      </c>
      <c r="F52" s="52">
        <v>31</v>
      </c>
      <c r="G52" s="52">
        <v>31</v>
      </c>
      <c r="H52" s="41">
        <f t="shared" si="0"/>
        <v>1</v>
      </c>
    </row>
    <row r="53" spans="1:8" x14ac:dyDescent="0.25">
      <c r="A53" s="51" t="s">
        <v>3</v>
      </c>
      <c r="B53" s="52">
        <v>2010.3</v>
      </c>
      <c r="C53" s="51" t="s">
        <v>159</v>
      </c>
      <c r="D53" s="51" t="s">
        <v>237</v>
      </c>
      <c r="E53" s="52">
        <v>1</v>
      </c>
      <c r="F53" s="52">
        <v>31</v>
      </c>
      <c r="G53" s="52">
        <v>31</v>
      </c>
      <c r="H53" s="41">
        <f t="shared" si="0"/>
        <v>1</v>
      </c>
    </row>
    <row r="54" spans="1:8" x14ac:dyDescent="0.25">
      <c r="A54" s="51" t="s">
        <v>3</v>
      </c>
      <c r="B54" s="52">
        <v>2010.3</v>
      </c>
      <c r="C54" s="51" t="s">
        <v>159</v>
      </c>
      <c r="D54" s="51" t="s">
        <v>162</v>
      </c>
      <c r="E54" s="52">
        <v>2</v>
      </c>
      <c r="F54" s="52">
        <v>30</v>
      </c>
      <c r="G54" s="52">
        <v>30</v>
      </c>
      <c r="H54" s="41">
        <f t="shared" si="0"/>
        <v>1</v>
      </c>
    </row>
    <row r="55" spans="1:8" x14ac:dyDescent="0.25">
      <c r="A55" s="51" t="s">
        <v>3</v>
      </c>
      <c r="B55" s="52">
        <v>2010.3</v>
      </c>
      <c r="C55" s="51" t="s">
        <v>159</v>
      </c>
      <c r="D55" s="51" t="s">
        <v>175</v>
      </c>
      <c r="E55" s="52">
        <v>1</v>
      </c>
      <c r="F55" s="52">
        <v>31</v>
      </c>
      <c r="G55" s="52">
        <v>31</v>
      </c>
      <c r="H55" s="41">
        <f t="shared" si="0"/>
        <v>1</v>
      </c>
    </row>
    <row r="56" spans="1:8" x14ac:dyDescent="0.25">
      <c r="A56" s="51" t="s">
        <v>3</v>
      </c>
      <c r="B56" s="52">
        <v>2010.3</v>
      </c>
      <c r="C56" s="51" t="s">
        <v>159</v>
      </c>
      <c r="D56" s="51" t="s">
        <v>216</v>
      </c>
      <c r="E56" s="52">
        <v>1</v>
      </c>
      <c r="F56" s="52">
        <v>24</v>
      </c>
      <c r="G56" s="52">
        <v>24</v>
      </c>
      <c r="H56" s="41">
        <f t="shared" si="0"/>
        <v>1</v>
      </c>
    </row>
    <row r="57" spans="1:8" x14ac:dyDescent="0.25">
      <c r="A57" s="51" t="s">
        <v>3</v>
      </c>
      <c r="B57" s="52">
        <v>2010.3</v>
      </c>
      <c r="C57" s="51" t="s">
        <v>159</v>
      </c>
      <c r="D57" s="51" t="s">
        <v>136</v>
      </c>
      <c r="E57" s="52">
        <v>1</v>
      </c>
      <c r="F57" s="52">
        <v>29</v>
      </c>
      <c r="G57" s="52">
        <v>29</v>
      </c>
      <c r="H57" s="41">
        <f t="shared" si="0"/>
        <v>1</v>
      </c>
    </row>
    <row r="58" spans="1:8" x14ac:dyDescent="0.25">
      <c r="A58" s="51" t="s">
        <v>3</v>
      </c>
      <c r="B58" s="52">
        <v>2010.3</v>
      </c>
      <c r="C58" s="51" t="s">
        <v>159</v>
      </c>
      <c r="D58" s="51" t="s">
        <v>125</v>
      </c>
      <c r="E58" s="52">
        <v>1</v>
      </c>
      <c r="F58" s="52">
        <v>28</v>
      </c>
      <c r="G58" s="52">
        <v>28</v>
      </c>
      <c r="H58" s="41">
        <f t="shared" si="0"/>
        <v>1</v>
      </c>
    </row>
    <row r="59" spans="1:8" x14ac:dyDescent="0.25">
      <c r="A59" s="51" t="s">
        <v>3</v>
      </c>
      <c r="B59" s="52">
        <v>2010.3</v>
      </c>
      <c r="C59" s="51" t="s">
        <v>159</v>
      </c>
      <c r="D59" s="51" t="s">
        <v>185</v>
      </c>
      <c r="E59" s="52">
        <v>1</v>
      </c>
      <c r="F59" s="52">
        <v>29</v>
      </c>
      <c r="G59" s="52">
        <v>29</v>
      </c>
      <c r="H59" s="41">
        <f t="shared" si="0"/>
        <v>1</v>
      </c>
    </row>
    <row r="60" spans="1:8" x14ac:dyDescent="0.25">
      <c r="A60" s="51" t="s">
        <v>3</v>
      </c>
      <c r="B60" s="52">
        <v>2010.3</v>
      </c>
      <c r="C60" s="51" t="s">
        <v>159</v>
      </c>
      <c r="D60" s="51" t="s">
        <v>221</v>
      </c>
      <c r="E60" s="52">
        <v>1</v>
      </c>
      <c r="F60" s="52">
        <v>18</v>
      </c>
      <c r="G60" s="52">
        <v>18</v>
      </c>
      <c r="H60" s="41">
        <f t="shared" si="0"/>
        <v>1</v>
      </c>
    </row>
    <row r="61" spans="1:8" x14ac:dyDescent="0.25">
      <c r="A61" s="51" t="s">
        <v>4</v>
      </c>
      <c r="B61" s="52">
        <v>2010.3</v>
      </c>
      <c r="C61" s="51" t="s">
        <v>115</v>
      </c>
      <c r="D61" s="51" t="s">
        <v>114</v>
      </c>
      <c r="E61" s="52">
        <v>2</v>
      </c>
      <c r="F61" s="52">
        <v>55</v>
      </c>
      <c r="G61" s="52">
        <v>55</v>
      </c>
      <c r="H61" s="41">
        <f t="shared" si="0"/>
        <v>1</v>
      </c>
    </row>
    <row r="62" spans="1:8" x14ac:dyDescent="0.25">
      <c r="A62" s="51" t="s">
        <v>4</v>
      </c>
      <c r="B62" s="52">
        <v>2010.3</v>
      </c>
      <c r="C62" s="51" t="s">
        <v>115</v>
      </c>
      <c r="D62" s="51" t="s">
        <v>116</v>
      </c>
      <c r="E62" s="52">
        <v>1</v>
      </c>
      <c r="F62" s="52">
        <v>25</v>
      </c>
      <c r="G62" s="52">
        <v>25</v>
      </c>
      <c r="H62" s="41">
        <f t="shared" si="0"/>
        <v>1</v>
      </c>
    </row>
    <row r="63" spans="1:8" x14ac:dyDescent="0.25">
      <c r="A63" s="51" t="s">
        <v>4</v>
      </c>
      <c r="B63" s="52">
        <v>2010.3</v>
      </c>
      <c r="C63" s="51" t="s">
        <v>115</v>
      </c>
      <c r="D63" s="51" t="s">
        <v>117</v>
      </c>
      <c r="E63" s="52">
        <v>2</v>
      </c>
      <c r="F63" s="52">
        <v>50</v>
      </c>
      <c r="G63" s="52">
        <v>50</v>
      </c>
      <c r="H63" s="41">
        <f t="shared" si="0"/>
        <v>1</v>
      </c>
    </row>
    <row r="64" spans="1:8" x14ac:dyDescent="0.25">
      <c r="A64" s="51" t="s">
        <v>4</v>
      </c>
      <c r="B64" s="52">
        <v>2010.3</v>
      </c>
      <c r="C64" s="51" t="s">
        <v>115</v>
      </c>
      <c r="D64" s="51" t="s">
        <v>119</v>
      </c>
      <c r="E64" s="52">
        <v>1</v>
      </c>
      <c r="F64" s="52">
        <v>25</v>
      </c>
      <c r="G64" s="52">
        <v>25</v>
      </c>
      <c r="H64" s="41">
        <f t="shared" si="0"/>
        <v>1</v>
      </c>
    </row>
    <row r="65" spans="1:8" x14ac:dyDescent="0.25">
      <c r="A65" s="51" t="s">
        <v>4</v>
      </c>
      <c r="B65" s="52">
        <v>2010.3</v>
      </c>
      <c r="C65" s="51" t="s">
        <v>20</v>
      </c>
      <c r="D65" s="51" t="s">
        <v>120</v>
      </c>
      <c r="E65" s="52">
        <v>1</v>
      </c>
      <c r="F65" s="52">
        <v>25</v>
      </c>
      <c r="G65" s="52">
        <v>25</v>
      </c>
      <c r="H65" s="41">
        <f t="shared" si="0"/>
        <v>1</v>
      </c>
    </row>
    <row r="66" spans="1:8" x14ac:dyDescent="0.25">
      <c r="A66" s="51" t="s">
        <v>4</v>
      </c>
      <c r="B66" s="52">
        <v>2010.3</v>
      </c>
      <c r="C66" s="51" t="s">
        <v>130</v>
      </c>
      <c r="D66" s="51" t="s">
        <v>131</v>
      </c>
      <c r="E66" s="52">
        <v>1</v>
      </c>
      <c r="F66" s="52">
        <v>26</v>
      </c>
      <c r="G66" s="52">
        <v>26</v>
      </c>
      <c r="H66" s="41">
        <f t="shared" ref="H66:H129" si="1">G66/F66</f>
        <v>1</v>
      </c>
    </row>
    <row r="67" spans="1:8" x14ac:dyDescent="0.25">
      <c r="A67" s="51" t="s">
        <v>4</v>
      </c>
      <c r="B67" s="52">
        <v>2010.3</v>
      </c>
      <c r="C67" s="51" t="s">
        <v>130</v>
      </c>
      <c r="D67" s="51" t="s">
        <v>132</v>
      </c>
      <c r="E67" s="52">
        <v>1</v>
      </c>
      <c r="F67" s="52">
        <v>26</v>
      </c>
      <c r="G67" s="52">
        <v>26</v>
      </c>
      <c r="H67" s="41">
        <f t="shared" si="1"/>
        <v>1</v>
      </c>
    </row>
    <row r="68" spans="1:8" x14ac:dyDescent="0.25">
      <c r="A68" s="51" t="s">
        <v>4</v>
      </c>
      <c r="B68" s="52">
        <v>2010.3</v>
      </c>
      <c r="C68" s="51" t="s">
        <v>130</v>
      </c>
      <c r="D68" s="51" t="s">
        <v>133</v>
      </c>
      <c r="E68" s="52">
        <v>1</v>
      </c>
      <c r="F68" s="52">
        <v>25</v>
      </c>
      <c r="G68" s="52">
        <v>25</v>
      </c>
      <c r="H68" s="41">
        <f t="shared" si="1"/>
        <v>1</v>
      </c>
    </row>
    <row r="69" spans="1:8" x14ac:dyDescent="0.25">
      <c r="A69" s="51" t="s">
        <v>4</v>
      </c>
      <c r="B69" s="52">
        <v>2010.3</v>
      </c>
      <c r="C69" s="51" t="s">
        <v>130</v>
      </c>
      <c r="D69" s="51" t="s">
        <v>168</v>
      </c>
      <c r="E69" s="52">
        <v>1</v>
      </c>
      <c r="F69" s="52">
        <v>25</v>
      </c>
      <c r="G69" s="52">
        <v>25</v>
      </c>
      <c r="H69" s="41">
        <f t="shared" si="1"/>
        <v>1</v>
      </c>
    </row>
    <row r="70" spans="1:8" x14ac:dyDescent="0.25">
      <c r="A70" s="51" t="s">
        <v>4</v>
      </c>
      <c r="B70" s="52">
        <v>2010.3</v>
      </c>
      <c r="C70" s="51" t="s">
        <v>137</v>
      </c>
      <c r="D70" s="51" t="s">
        <v>242</v>
      </c>
      <c r="E70" s="52">
        <v>2</v>
      </c>
      <c r="F70" s="52">
        <v>60</v>
      </c>
      <c r="G70" s="52">
        <v>60</v>
      </c>
      <c r="H70" s="41">
        <f t="shared" si="1"/>
        <v>1</v>
      </c>
    </row>
    <row r="71" spans="1:8" x14ac:dyDescent="0.25">
      <c r="A71" s="51" t="s">
        <v>4</v>
      </c>
      <c r="B71" s="52">
        <v>2010.3</v>
      </c>
      <c r="C71" s="51" t="s">
        <v>137</v>
      </c>
      <c r="D71" s="51" t="s">
        <v>139</v>
      </c>
      <c r="E71" s="52">
        <v>2</v>
      </c>
      <c r="F71" s="52">
        <v>50</v>
      </c>
      <c r="G71" s="52">
        <v>50</v>
      </c>
      <c r="H71" s="41">
        <f t="shared" si="1"/>
        <v>1</v>
      </c>
    </row>
    <row r="72" spans="1:8" x14ac:dyDescent="0.25">
      <c r="A72" s="51" t="s">
        <v>4</v>
      </c>
      <c r="B72" s="52">
        <v>2010.3</v>
      </c>
      <c r="C72" s="51" t="s">
        <v>137</v>
      </c>
      <c r="D72" s="51" t="s">
        <v>141</v>
      </c>
      <c r="E72" s="52">
        <v>2</v>
      </c>
      <c r="F72" s="52">
        <v>50</v>
      </c>
      <c r="G72" s="52">
        <v>50</v>
      </c>
      <c r="H72" s="41">
        <f t="shared" si="1"/>
        <v>1</v>
      </c>
    </row>
    <row r="73" spans="1:8" x14ac:dyDescent="0.25">
      <c r="A73" s="51" t="s">
        <v>4</v>
      </c>
      <c r="B73" s="52">
        <v>2010.3</v>
      </c>
      <c r="C73" s="51" t="s">
        <v>137</v>
      </c>
      <c r="D73" s="51" t="s">
        <v>117</v>
      </c>
      <c r="E73" s="52">
        <v>2</v>
      </c>
      <c r="F73" s="52">
        <v>50</v>
      </c>
      <c r="G73" s="52">
        <v>50</v>
      </c>
      <c r="H73" s="41">
        <f t="shared" si="1"/>
        <v>1</v>
      </c>
    </row>
    <row r="74" spans="1:8" x14ac:dyDescent="0.25">
      <c r="A74" s="51" t="s">
        <v>4</v>
      </c>
      <c r="B74" s="52">
        <v>2010.3</v>
      </c>
      <c r="C74" s="51" t="s">
        <v>146</v>
      </c>
      <c r="D74" s="51" t="s">
        <v>114</v>
      </c>
      <c r="E74" s="52">
        <v>1</v>
      </c>
      <c r="F74" s="52">
        <v>30</v>
      </c>
      <c r="G74" s="52">
        <v>30</v>
      </c>
      <c r="H74" s="41">
        <f t="shared" si="1"/>
        <v>1</v>
      </c>
    </row>
    <row r="75" spans="1:8" x14ac:dyDescent="0.25">
      <c r="A75" s="51" t="s">
        <v>4</v>
      </c>
      <c r="B75" s="52">
        <v>2010.3</v>
      </c>
      <c r="C75" s="51" t="s">
        <v>169</v>
      </c>
      <c r="D75" s="51" t="s">
        <v>243</v>
      </c>
      <c r="E75" s="52">
        <v>1</v>
      </c>
      <c r="F75" s="52">
        <v>26</v>
      </c>
      <c r="G75" s="52">
        <v>26</v>
      </c>
      <c r="H75" s="41">
        <f t="shared" si="1"/>
        <v>1</v>
      </c>
    </row>
    <row r="76" spans="1:8" x14ac:dyDescent="0.25">
      <c r="A76" s="51" t="s">
        <v>4</v>
      </c>
      <c r="B76" s="52">
        <v>2010.3</v>
      </c>
      <c r="C76" s="51" t="s">
        <v>169</v>
      </c>
      <c r="D76" s="51" t="s">
        <v>244</v>
      </c>
      <c r="E76" s="52">
        <v>1</v>
      </c>
      <c r="F76" s="52">
        <v>26</v>
      </c>
      <c r="G76" s="52">
        <v>26</v>
      </c>
      <c r="H76" s="41">
        <f t="shared" si="1"/>
        <v>1</v>
      </c>
    </row>
    <row r="77" spans="1:8" x14ac:dyDescent="0.25">
      <c r="A77" s="51" t="s">
        <v>4</v>
      </c>
      <c r="B77" s="52">
        <v>2010.3</v>
      </c>
      <c r="C77" s="51" t="s">
        <v>217</v>
      </c>
      <c r="D77" s="51" t="s">
        <v>160</v>
      </c>
      <c r="E77" s="52">
        <v>1</v>
      </c>
      <c r="F77" s="52">
        <v>26</v>
      </c>
      <c r="G77" s="52">
        <v>26</v>
      </c>
      <c r="H77" s="41">
        <f t="shared" si="1"/>
        <v>1</v>
      </c>
    </row>
    <row r="78" spans="1:8" x14ac:dyDescent="0.25">
      <c r="A78" s="51" t="s">
        <v>4</v>
      </c>
      <c r="B78" s="52">
        <v>2010.3</v>
      </c>
      <c r="C78" s="51" t="s">
        <v>246</v>
      </c>
      <c r="D78" s="51" t="s">
        <v>131</v>
      </c>
      <c r="E78" s="52">
        <v>1</v>
      </c>
      <c r="F78" s="52">
        <v>25</v>
      </c>
      <c r="G78" s="52">
        <v>25</v>
      </c>
      <c r="H78" s="41">
        <f t="shared" si="1"/>
        <v>1</v>
      </c>
    </row>
    <row r="79" spans="1:8" x14ac:dyDescent="0.25">
      <c r="A79" s="51" t="s">
        <v>4</v>
      </c>
      <c r="B79" s="52">
        <v>2010.3</v>
      </c>
      <c r="C79" s="51" t="s">
        <v>148</v>
      </c>
      <c r="D79" s="51" t="s">
        <v>145</v>
      </c>
      <c r="E79" s="52">
        <v>2</v>
      </c>
      <c r="F79" s="52">
        <v>51</v>
      </c>
      <c r="G79" s="52">
        <v>51</v>
      </c>
      <c r="H79" s="41">
        <f t="shared" si="1"/>
        <v>1</v>
      </c>
    </row>
    <row r="80" spans="1:8" x14ac:dyDescent="0.25">
      <c r="A80" s="51" t="s">
        <v>4</v>
      </c>
      <c r="B80" s="52">
        <v>2010.3</v>
      </c>
      <c r="C80" s="51" t="s">
        <v>148</v>
      </c>
      <c r="D80" s="51" t="s">
        <v>118</v>
      </c>
      <c r="E80" s="52">
        <v>1</v>
      </c>
      <c r="F80" s="52">
        <v>31</v>
      </c>
      <c r="G80" s="52">
        <v>31</v>
      </c>
      <c r="H80" s="41">
        <f t="shared" si="1"/>
        <v>1</v>
      </c>
    </row>
    <row r="81" spans="1:8" x14ac:dyDescent="0.25">
      <c r="A81" s="51" t="s">
        <v>4</v>
      </c>
      <c r="B81" s="52">
        <v>2010.3</v>
      </c>
      <c r="C81" s="51" t="s">
        <v>148</v>
      </c>
      <c r="D81" s="51" t="s">
        <v>219</v>
      </c>
      <c r="E81" s="52">
        <v>1</v>
      </c>
      <c r="F81" s="52">
        <v>28</v>
      </c>
      <c r="G81" s="52">
        <v>28</v>
      </c>
      <c r="H81" s="41">
        <f t="shared" si="1"/>
        <v>1</v>
      </c>
    </row>
    <row r="82" spans="1:8" x14ac:dyDescent="0.25">
      <c r="A82" s="51" t="s">
        <v>4</v>
      </c>
      <c r="B82" s="52">
        <v>2010.3</v>
      </c>
      <c r="C82" s="51" t="s">
        <v>154</v>
      </c>
      <c r="D82" s="51" t="s">
        <v>155</v>
      </c>
      <c r="E82" s="52">
        <v>1</v>
      </c>
      <c r="F82" s="52">
        <v>26</v>
      </c>
      <c r="G82" s="52">
        <v>26</v>
      </c>
      <c r="H82" s="41">
        <f t="shared" si="1"/>
        <v>1</v>
      </c>
    </row>
    <row r="83" spans="1:8" x14ac:dyDescent="0.25">
      <c r="A83" s="51" t="s">
        <v>4</v>
      </c>
      <c r="B83" s="52">
        <v>2010.3</v>
      </c>
      <c r="C83" s="51" t="s">
        <v>154</v>
      </c>
      <c r="D83" s="51" t="s">
        <v>119</v>
      </c>
      <c r="E83" s="52">
        <v>2</v>
      </c>
      <c r="F83" s="52">
        <v>54</v>
      </c>
      <c r="G83" s="52">
        <v>54</v>
      </c>
      <c r="H83" s="41">
        <f t="shared" si="1"/>
        <v>1</v>
      </c>
    </row>
    <row r="84" spans="1:8" x14ac:dyDescent="0.25">
      <c r="A84" s="51" t="s">
        <v>4</v>
      </c>
      <c r="B84" s="52">
        <v>2010.3</v>
      </c>
      <c r="C84" s="51" t="s">
        <v>154</v>
      </c>
      <c r="D84" s="51" t="s">
        <v>158</v>
      </c>
      <c r="E84" s="52">
        <v>1</v>
      </c>
      <c r="F84" s="52">
        <v>23</v>
      </c>
      <c r="G84" s="52">
        <v>23</v>
      </c>
      <c r="H84" s="41">
        <f t="shared" si="1"/>
        <v>1</v>
      </c>
    </row>
    <row r="85" spans="1:8" x14ac:dyDescent="0.25">
      <c r="A85" s="51" t="s">
        <v>4</v>
      </c>
      <c r="B85" s="52">
        <v>2010.3</v>
      </c>
      <c r="C85" s="51" t="s">
        <v>154</v>
      </c>
      <c r="D85" s="51" t="s">
        <v>237</v>
      </c>
      <c r="E85" s="52">
        <v>1</v>
      </c>
      <c r="F85" s="52">
        <v>19</v>
      </c>
      <c r="G85" s="52">
        <v>19</v>
      </c>
      <c r="H85" s="41">
        <f t="shared" si="1"/>
        <v>1</v>
      </c>
    </row>
    <row r="86" spans="1:8" x14ac:dyDescent="0.25">
      <c r="A86" s="51" t="s">
        <v>4</v>
      </c>
      <c r="B86" s="52">
        <v>2010.3</v>
      </c>
      <c r="C86" s="51" t="s">
        <v>159</v>
      </c>
      <c r="D86" s="51" t="s">
        <v>118</v>
      </c>
      <c r="E86" s="52">
        <v>1</v>
      </c>
      <c r="F86" s="52">
        <v>30</v>
      </c>
      <c r="G86" s="52">
        <v>30</v>
      </c>
      <c r="H86" s="41">
        <f t="shared" si="1"/>
        <v>1</v>
      </c>
    </row>
    <row r="87" spans="1:8" x14ac:dyDescent="0.25">
      <c r="A87" s="51" t="s">
        <v>4</v>
      </c>
      <c r="B87" s="52">
        <v>2010.3</v>
      </c>
      <c r="C87" s="51" t="s">
        <v>159</v>
      </c>
      <c r="D87" s="51" t="s">
        <v>161</v>
      </c>
      <c r="E87" s="52">
        <v>2</v>
      </c>
      <c r="F87" s="52">
        <v>53</v>
      </c>
      <c r="G87" s="52">
        <v>53</v>
      </c>
      <c r="H87" s="41">
        <f t="shared" si="1"/>
        <v>1</v>
      </c>
    </row>
    <row r="88" spans="1:8" x14ac:dyDescent="0.25">
      <c r="A88" s="51" t="s">
        <v>4</v>
      </c>
      <c r="B88" s="52">
        <v>2010.3</v>
      </c>
      <c r="C88" s="51" t="s">
        <v>249</v>
      </c>
      <c r="D88" s="51" t="s">
        <v>119</v>
      </c>
      <c r="E88" s="52">
        <v>1</v>
      </c>
      <c r="F88" s="52">
        <v>16</v>
      </c>
      <c r="G88" s="52">
        <v>16</v>
      </c>
      <c r="H88" s="41">
        <f t="shared" si="1"/>
        <v>1</v>
      </c>
    </row>
    <row r="89" spans="1:8" x14ac:dyDescent="0.25">
      <c r="A89" s="51" t="s">
        <v>4</v>
      </c>
      <c r="B89" s="52">
        <v>2010.3</v>
      </c>
      <c r="C89" s="51" t="s">
        <v>249</v>
      </c>
      <c r="D89" s="51" t="s">
        <v>219</v>
      </c>
      <c r="E89" s="52">
        <v>1</v>
      </c>
      <c r="F89" s="52">
        <v>15</v>
      </c>
      <c r="G89" s="52">
        <v>15</v>
      </c>
      <c r="H89" s="41">
        <f t="shared" si="1"/>
        <v>1</v>
      </c>
    </row>
    <row r="90" spans="1:8" x14ac:dyDescent="0.25">
      <c r="A90" s="51" t="s">
        <v>4</v>
      </c>
      <c r="B90" s="52">
        <v>2010.3</v>
      </c>
      <c r="C90" s="51" t="s">
        <v>250</v>
      </c>
      <c r="D90" s="51" t="s">
        <v>248</v>
      </c>
      <c r="E90" s="52">
        <v>1</v>
      </c>
      <c r="F90" s="52">
        <v>15</v>
      </c>
      <c r="G90" s="52">
        <v>15</v>
      </c>
      <c r="H90" s="41">
        <f t="shared" si="1"/>
        <v>1</v>
      </c>
    </row>
    <row r="91" spans="1:8" x14ac:dyDescent="0.25">
      <c r="A91" s="51" t="s">
        <v>4</v>
      </c>
      <c r="B91" s="52">
        <v>2010.3</v>
      </c>
      <c r="C91" s="51" t="s">
        <v>250</v>
      </c>
      <c r="D91" s="51" t="s">
        <v>131</v>
      </c>
      <c r="E91" s="52">
        <v>1</v>
      </c>
      <c r="F91" s="52">
        <v>15</v>
      </c>
      <c r="G91" s="52">
        <v>15</v>
      </c>
      <c r="H91" s="41">
        <f t="shared" si="1"/>
        <v>1</v>
      </c>
    </row>
    <row r="92" spans="1:8" x14ac:dyDescent="0.25">
      <c r="A92" s="51" t="s">
        <v>4</v>
      </c>
      <c r="B92" s="52">
        <v>2010.3</v>
      </c>
      <c r="C92" s="51" t="s">
        <v>178</v>
      </c>
      <c r="D92" s="51" t="s">
        <v>131</v>
      </c>
      <c r="E92" s="52">
        <v>1</v>
      </c>
      <c r="F92" s="52">
        <v>15</v>
      </c>
      <c r="G92" s="52">
        <v>15</v>
      </c>
      <c r="H92" s="41">
        <f t="shared" si="1"/>
        <v>1</v>
      </c>
    </row>
    <row r="93" spans="1:8" x14ac:dyDescent="0.25">
      <c r="A93" s="51" t="s">
        <v>4</v>
      </c>
      <c r="B93" s="52">
        <v>2010.3</v>
      </c>
      <c r="C93" s="51" t="s">
        <v>178</v>
      </c>
      <c r="D93" s="51" t="s">
        <v>180</v>
      </c>
      <c r="E93" s="52">
        <v>2</v>
      </c>
      <c r="F93" s="52">
        <v>24</v>
      </c>
      <c r="G93" s="52">
        <v>24</v>
      </c>
      <c r="H93" s="41">
        <f t="shared" si="1"/>
        <v>1</v>
      </c>
    </row>
    <row r="94" spans="1:8" x14ac:dyDescent="0.25">
      <c r="A94" s="51" t="s">
        <v>4</v>
      </c>
      <c r="B94" s="52">
        <v>2010.3</v>
      </c>
      <c r="C94" s="51" t="s">
        <v>178</v>
      </c>
      <c r="D94" s="51" t="s">
        <v>252</v>
      </c>
      <c r="E94" s="52">
        <v>1</v>
      </c>
      <c r="F94" s="52">
        <v>15</v>
      </c>
      <c r="G94" s="52">
        <v>15</v>
      </c>
      <c r="H94" s="41">
        <f t="shared" si="1"/>
        <v>1</v>
      </c>
    </row>
    <row r="95" spans="1:8" x14ac:dyDescent="0.25">
      <c r="A95" s="51" t="s">
        <v>4</v>
      </c>
      <c r="B95" s="52">
        <v>2010.3</v>
      </c>
      <c r="C95" s="51" t="s">
        <v>254</v>
      </c>
      <c r="D95" s="51" t="s">
        <v>173</v>
      </c>
      <c r="E95" s="52">
        <v>2</v>
      </c>
      <c r="F95" s="52">
        <v>30</v>
      </c>
      <c r="G95" s="52">
        <v>30</v>
      </c>
      <c r="H95" s="41">
        <f t="shared" si="1"/>
        <v>1</v>
      </c>
    </row>
    <row r="96" spans="1:8" x14ac:dyDescent="0.25">
      <c r="A96" s="51" t="s">
        <v>4</v>
      </c>
      <c r="B96" s="52">
        <v>2010.3</v>
      </c>
      <c r="C96" s="51" t="s">
        <v>254</v>
      </c>
      <c r="D96" s="51" t="s">
        <v>197</v>
      </c>
      <c r="E96" s="52">
        <v>2</v>
      </c>
      <c r="F96" s="52">
        <v>30</v>
      </c>
      <c r="G96" s="52">
        <v>30</v>
      </c>
      <c r="H96" s="41">
        <f t="shared" si="1"/>
        <v>1</v>
      </c>
    </row>
    <row r="97" spans="1:8" x14ac:dyDescent="0.25">
      <c r="A97" s="51" t="s">
        <v>4</v>
      </c>
      <c r="B97" s="52">
        <v>2010.3</v>
      </c>
      <c r="C97" s="51" t="s">
        <v>254</v>
      </c>
      <c r="D97" s="51" t="s">
        <v>255</v>
      </c>
      <c r="E97" s="52">
        <v>2</v>
      </c>
      <c r="F97" s="52">
        <v>30</v>
      </c>
      <c r="G97" s="52">
        <v>30</v>
      </c>
      <c r="H97" s="41">
        <f t="shared" si="1"/>
        <v>1</v>
      </c>
    </row>
    <row r="98" spans="1:8" x14ac:dyDescent="0.25">
      <c r="A98" s="51" t="s">
        <v>5</v>
      </c>
      <c r="B98" s="52">
        <v>2010.3</v>
      </c>
      <c r="C98" s="51" t="s">
        <v>137</v>
      </c>
      <c r="D98" s="51" t="s">
        <v>140</v>
      </c>
      <c r="E98" s="52">
        <v>1</v>
      </c>
      <c r="F98" s="52">
        <v>22</v>
      </c>
      <c r="G98" s="52">
        <v>22</v>
      </c>
      <c r="H98" s="41">
        <f t="shared" si="1"/>
        <v>1</v>
      </c>
    </row>
    <row r="99" spans="1:8" x14ac:dyDescent="0.25">
      <c r="A99" s="51" t="s">
        <v>5</v>
      </c>
      <c r="B99" s="52">
        <v>2010.3</v>
      </c>
      <c r="C99" s="51" t="s">
        <v>148</v>
      </c>
      <c r="D99" s="51" t="s">
        <v>145</v>
      </c>
      <c r="E99" s="52">
        <v>1</v>
      </c>
      <c r="F99" s="52">
        <v>20</v>
      </c>
      <c r="G99" s="52">
        <v>20</v>
      </c>
      <c r="H99" s="41">
        <f t="shared" si="1"/>
        <v>1</v>
      </c>
    </row>
    <row r="100" spans="1:8" x14ac:dyDescent="0.25">
      <c r="A100" s="51" t="s">
        <v>5</v>
      </c>
      <c r="B100" s="52">
        <v>2010.3</v>
      </c>
      <c r="C100" s="51" t="s">
        <v>148</v>
      </c>
      <c r="D100" s="51" t="s">
        <v>219</v>
      </c>
      <c r="E100" s="52">
        <v>1</v>
      </c>
      <c r="F100" s="52">
        <v>20</v>
      </c>
      <c r="G100" s="52">
        <v>20</v>
      </c>
      <c r="H100" s="41">
        <f t="shared" si="1"/>
        <v>1</v>
      </c>
    </row>
    <row r="101" spans="1:8" x14ac:dyDescent="0.25">
      <c r="A101" s="51" t="s">
        <v>5</v>
      </c>
      <c r="B101" s="52">
        <v>2010.3</v>
      </c>
      <c r="C101" s="51" t="s">
        <v>154</v>
      </c>
      <c r="D101" s="51" t="s">
        <v>119</v>
      </c>
      <c r="E101" s="52">
        <v>1</v>
      </c>
      <c r="F101" s="52">
        <v>30</v>
      </c>
      <c r="G101" s="52">
        <v>30</v>
      </c>
      <c r="H101" s="41">
        <f t="shared" si="1"/>
        <v>1</v>
      </c>
    </row>
    <row r="102" spans="1:8" x14ac:dyDescent="0.25">
      <c r="A102" s="51" t="s">
        <v>5</v>
      </c>
      <c r="B102" s="52">
        <v>2010.3</v>
      </c>
      <c r="C102" s="51" t="s">
        <v>154</v>
      </c>
      <c r="D102" s="51" t="s">
        <v>160</v>
      </c>
      <c r="E102" s="52">
        <v>1</v>
      </c>
      <c r="F102" s="52">
        <v>20</v>
      </c>
      <c r="G102" s="52">
        <v>20</v>
      </c>
      <c r="H102" s="41">
        <f t="shared" si="1"/>
        <v>1</v>
      </c>
    </row>
    <row r="103" spans="1:8" x14ac:dyDescent="0.25">
      <c r="A103" s="51" t="s">
        <v>3</v>
      </c>
      <c r="B103" s="52">
        <v>2010.3</v>
      </c>
      <c r="C103" s="51" t="s">
        <v>130</v>
      </c>
      <c r="D103" s="51" t="s">
        <v>131</v>
      </c>
      <c r="E103" s="52">
        <v>8</v>
      </c>
      <c r="F103" s="52">
        <v>203</v>
      </c>
      <c r="G103" s="52">
        <v>202</v>
      </c>
      <c r="H103" s="41">
        <f t="shared" si="1"/>
        <v>0.99507389162561577</v>
      </c>
    </row>
    <row r="104" spans="1:8" x14ac:dyDescent="0.25">
      <c r="A104" s="51" t="s">
        <v>3</v>
      </c>
      <c r="B104" s="52">
        <v>2010.3</v>
      </c>
      <c r="C104" s="51" t="s">
        <v>159</v>
      </c>
      <c r="D104" s="51" t="s">
        <v>161</v>
      </c>
      <c r="E104" s="52">
        <v>6</v>
      </c>
      <c r="F104" s="52">
        <v>163</v>
      </c>
      <c r="G104" s="52">
        <v>162</v>
      </c>
      <c r="H104" s="41">
        <f t="shared" si="1"/>
        <v>0.99386503067484666</v>
      </c>
    </row>
    <row r="105" spans="1:8" x14ac:dyDescent="0.25">
      <c r="A105" s="51" t="s">
        <v>3</v>
      </c>
      <c r="B105" s="52">
        <v>2010.3</v>
      </c>
      <c r="C105" s="51" t="s">
        <v>20</v>
      </c>
      <c r="D105" s="51" t="s">
        <v>118</v>
      </c>
      <c r="E105" s="52">
        <v>6</v>
      </c>
      <c r="F105" s="52">
        <v>151</v>
      </c>
      <c r="G105" s="52">
        <v>150</v>
      </c>
      <c r="H105" s="41">
        <f t="shared" si="1"/>
        <v>0.99337748344370858</v>
      </c>
    </row>
    <row r="106" spans="1:8" x14ac:dyDescent="0.25">
      <c r="A106" s="51" t="s">
        <v>4</v>
      </c>
      <c r="B106" s="52">
        <v>2010.3</v>
      </c>
      <c r="C106" s="51" t="s">
        <v>20</v>
      </c>
      <c r="D106" s="51" t="s">
        <v>118</v>
      </c>
      <c r="E106" s="52">
        <v>6</v>
      </c>
      <c r="F106" s="52">
        <v>150</v>
      </c>
      <c r="G106" s="52">
        <v>149</v>
      </c>
      <c r="H106" s="41">
        <f t="shared" si="1"/>
        <v>0.99333333333333329</v>
      </c>
    </row>
    <row r="107" spans="1:8" x14ac:dyDescent="0.25">
      <c r="A107" s="51" t="s">
        <v>3</v>
      </c>
      <c r="B107" s="52">
        <v>2010.3</v>
      </c>
      <c r="C107" s="51" t="s">
        <v>151</v>
      </c>
      <c r="D107" s="51" t="s">
        <v>119</v>
      </c>
      <c r="E107" s="52">
        <v>3</v>
      </c>
      <c r="F107" s="52">
        <v>91</v>
      </c>
      <c r="G107" s="52">
        <v>90</v>
      </c>
      <c r="H107" s="41">
        <f t="shared" si="1"/>
        <v>0.98901098901098905</v>
      </c>
    </row>
    <row r="108" spans="1:8" x14ac:dyDescent="0.25">
      <c r="A108" s="51" t="s">
        <v>3</v>
      </c>
      <c r="B108" s="52">
        <v>2010.3</v>
      </c>
      <c r="C108" s="51" t="s">
        <v>148</v>
      </c>
      <c r="D108" s="51" t="s">
        <v>161</v>
      </c>
      <c r="E108" s="52">
        <v>3</v>
      </c>
      <c r="F108" s="52">
        <v>84</v>
      </c>
      <c r="G108" s="52">
        <v>83</v>
      </c>
      <c r="H108" s="41">
        <f t="shared" si="1"/>
        <v>0.98809523809523814</v>
      </c>
    </row>
    <row r="109" spans="1:8" x14ac:dyDescent="0.25">
      <c r="A109" s="51" t="s">
        <v>3</v>
      </c>
      <c r="B109" s="52">
        <v>2010.3</v>
      </c>
      <c r="C109" s="51" t="s">
        <v>115</v>
      </c>
      <c r="D109" s="51" t="s">
        <v>119</v>
      </c>
      <c r="E109" s="52">
        <v>3</v>
      </c>
      <c r="F109" s="52">
        <v>79</v>
      </c>
      <c r="G109" s="52">
        <v>78</v>
      </c>
      <c r="H109" s="41">
        <f t="shared" si="1"/>
        <v>0.98734177215189878</v>
      </c>
    </row>
    <row r="110" spans="1:8" x14ac:dyDescent="0.25">
      <c r="A110" s="51" t="s">
        <v>3</v>
      </c>
      <c r="B110" s="52">
        <v>2010.3</v>
      </c>
      <c r="C110" s="51" t="s">
        <v>154</v>
      </c>
      <c r="D110" s="51" t="s">
        <v>234</v>
      </c>
      <c r="E110" s="52">
        <v>3</v>
      </c>
      <c r="F110" s="52">
        <v>79</v>
      </c>
      <c r="G110" s="52">
        <v>78</v>
      </c>
      <c r="H110" s="41">
        <f t="shared" si="1"/>
        <v>0.98734177215189878</v>
      </c>
    </row>
    <row r="111" spans="1:8" x14ac:dyDescent="0.25">
      <c r="A111" s="51" t="s">
        <v>3</v>
      </c>
      <c r="B111" s="52">
        <v>2010.3</v>
      </c>
      <c r="C111" s="51" t="s">
        <v>130</v>
      </c>
      <c r="D111" s="51" t="s">
        <v>133</v>
      </c>
      <c r="E111" s="52">
        <v>6</v>
      </c>
      <c r="F111" s="52">
        <v>129</v>
      </c>
      <c r="G111" s="52">
        <v>127</v>
      </c>
      <c r="H111" s="41">
        <f t="shared" si="1"/>
        <v>0.98449612403100772</v>
      </c>
    </row>
    <row r="112" spans="1:8" x14ac:dyDescent="0.25">
      <c r="A112" s="51" t="s">
        <v>3</v>
      </c>
      <c r="B112" s="52">
        <v>2010.3</v>
      </c>
      <c r="C112" s="51" t="s">
        <v>159</v>
      </c>
      <c r="D112" s="51" t="s">
        <v>160</v>
      </c>
      <c r="E112" s="52">
        <v>2</v>
      </c>
      <c r="F112" s="52">
        <v>61</v>
      </c>
      <c r="G112" s="52">
        <v>60</v>
      </c>
      <c r="H112" s="41">
        <f t="shared" si="1"/>
        <v>0.98360655737704916</v>
      </c>
    </row>
    <row r="113" spans="1:8" x14ac:dyDescent="0.25">
      <c r="A113" s="51" t="s">
        <v>3</v>
      </c>
      <c r="B113" s="52">
        <v>2010.3</v>
      </c>
      <c r="C113" s="51" t="s">
        <v>148</v>
      </c>
      <c r="D113" s="51" t="s">
        <v>119</v>
      </c>
      <c r="E113" s="52">
        <v>2</v>
      </c>
      <c r="F113" s="52">
        <v>52</v>
      </c>
      <c r="G113" s="52">
        <v>51</v>
      </c>
      <c r="H113" s="41">
        <f t="shared" si="1"/>
        <v>0.98076923076923073</v>
      </c>
    </row>
    <row r="114" spans="1:8" x14ac:dyDescent="0.25">
      <c r="A114" s="51" t="s">
        <v>1</v>
      </c>
      <c r="B114" s="52">
        <v>2010.3</v>
      </c>
      <c r="C114" s="51" t="s">
        <v>148</v>
      </c>
      <c r="D114" s="51" t="s">
        <v>145</v>
      </c>
      <c r="E114" s="52">
        <v>2</v>
      </c>
      <c r="F114" s="52">
        <v>51</v>
      </c>
      <c r="G114" s="52">
        <v>50</v>
      </c>
      <c r="H114" s="41">
        <f t="shared" si="1"/>
        <v>0.98039215686274506</v>
      </c>
    </row>
    <row r="115" spans="1:8" x14ac:dyDescent="0.25">
      <c r="A115" s="51" t="s">
        <v>3</v>
      </c>
      <c r="B115" s="52">
        <v>2010.3</v>
      </c>
      <c r="C115" s="51" t="s">
        <v>111</v>
      </c>
      <c r="D115" s="51" t="s">
        <v>112</v>
      </c>
      <c r="E115" s="52">
        <v>2</v>
      </c>
      <c r="F115" s="52">
        <v>51</v>
      </c>
      <c r="G115" s="52">
        <v>50</v>
      </c>
      <c r="H115" s="41">
        <f t="shared" si="1"/>
        <v>0.98039215686274506</v>
      </c>
    </row>
    <row r="116" spans="1:8" x14ac:dyDescent="0.25">
      <c r="A116" s="51" t="s">
        <v>3</v>
      </c>
      <c r="B116" s="52">
        <v>2010.3</v>
      </c>
      <c r="C116" s="51" t="s">
        <v>130</v>
      </c>
      <c r="D116" s="51" t="s">
        <v>183</v>
      </c>
      <c r="E116" s="52">
        <v>2</v>
      </c>
      <c r="F116" s="52">
        <v>51</v>
      </c>
      <c r="G116" s="52">
        <v>50</v>
      </c>
      <c r="H116" s="41">
        <f t="shared" si="1"/>
        <v>0.98039215686274506</v>
      </c>
    </row>
    <row r="117" spans="1:8" x14ac:dyDescent="0.25">
      <c r="A117" s="51" t="s">
        <v>3</v>
      </c>
      <c r="B117" s="52">
        <v>2010.3</v>
      </c>
      <c r="C117" s="51" t="s">
        <v>217</v>
      </c>
      <c r="D117" s="51" t="s">
        <v>119</v>
      </c>
      <c r="E117" s="52">
        <v>2</v>
      </c>
      <c r="F117" s="52">
        <v>51</v>
      </c>
      <c r="G117" s="52">
        <v>50</v>
      </c>
      <c r="H117" s="41">
        <f t="shared" si="1"/>
        <v>0.98039215686274506</v>
      </c>
    </row>
    <row r="118" spans="1:8" x14ac:dyDescent="0.25">
      <c r="A118" s="51" t="s">
        <v>4</v>
      </c>
      <c r="B118" s="52">
        <v>2010.3</v>
      </c>
      <c r="C118" s="51" t="s">
        <v>137</v>
      </c>
      <c r="D118" s="51" t="s">
        <v>140</v>
      </c>
      <c r="E118" s="52">
        <v>2</v>
      </c>
      <c r="F118" s="52">
        <v>51</v>
      </c>
      <c r="G118" s="52">
        <v>50</v>
      </c>
      <c r="H118" s="41">
        <f t="shared" si="1"/>
        <v>0.98039215686274506</v>
      </c>
    </row>
    <row r="119" spans="1:8" x14ac:dyDescent="0.25">
      <c r="A119" s="51" t="s">
        <v>4</v>
      </c>
      <c r="B119" s="52">
        <v>2010.3</v>
      </c>
      <c r="C119" s="51" t="s">
        <v>148</v>
      </c>
      <c r="D119" s="51" t="s">
        <v>147</v>
      </c>
      <c r="E119" s="52">
        <v>2</v>
      </c>
      <c r="F119" s="52">
        <v>51</v>
      </c>
      <c r="G119" s="52">
        <v>50</v>
      </c>
      <c r="H119" s="41">
        <f t="shared" si="1"/>
        <v>0.98039215686274506</v>
      </c>
    </row>
    <row r="120" spans="1:8" x14ac:dyDescent="0.25">
      <c r="A120" s="51" t="s">
        <v>4</v>
      </c>
      <c r="B120" s="52">
        <v>2010.3</v>
      </c>
      <c r="C120" s="51" t="s">
        <v>154</v>
      </c>
      <c r="D120" s="51" t="s">
        <v>117</v>
      </c>
      <c r="E120" s="52">
        <v>2</v>
      </c>
      <c r="F120" s="52">
        <v>51</v>
      </c>
      <c r="G120" s="52">
        <v>50</v>
      </c>
      <c r="H120" s="41">
        <f t="shared" si="1"/>
        <v>0.98039215686274506</v>
      </c>
    </row>
    <row r="121" spans="1:8" x14ac:dyDescent="0.25">
      <c r="A121" s="51" t="s">
        <v>3</v>
      </c>
      <c r="B121" s="52">
        <v>2010.3</v>
      </c>
      <c r="C121" s="51" t="s">
        <v>148</v>
      </c>
      <c r="D121" s="51" t="s">
        <v>118</v>
      </c>
      <c r="E121" s="52">
        <v>6</v>
      </c>
      <c r="F121" s="52">
        <v>166</v>
      </c>
      <c r="G121" s="52">
        <v>162</v>
      </c>
      <c r="H121" s="41">
        <f t="shared" si="1"/>
        <v>0.97590361445783136</v>
      </c>
    </row>
    <row r="122" spans="1:8" x14ac:dyDescent="0.25">
      <c r="A122" s="51" t="s">
        <v>1</v>
      </c>
      <c r="B122" s="52">
        <v>2010.3</v>
      </c>
      <c r="C122" s="51" t="s">
        <v>154</v>
      </c>
      <c r="D122" s="51" t="s">
        <v>156</v>
      </c>
      <c r="E122" s="52">
        <v>1</v>
      </c>
      <c r="F122" s="52">
        <v>35</v>
      </c>
      <c r="G122" s="52">
        <v>34</v>
      </c>
      <c r="H122" s="41">
        <f t="shared" si="1"/>
        <v>0.97142857142857142</v>
      </c>
    </row>
    <row r="123" spans="1:8" x14ac:dyDescent="0.25">
      <c r="A123" s="51" t="s">
        <v>1</v>
      </c>
      <c r="B123" s="52">
        <v>2010.3</v>
      </c>
      <c r="C123" s="51" t="s">
        <v>154</v>
      </c>
      <c r="D123" s="51" t="s">
        <v>158</v>
      </c>
      <c r="E123" s="52">
        <v>1</v>
      </c>
      <c r="F123" s="52">
        <v>35</v>
      </c>
      <c r="G123" s="52">
        <v>34</v>
      </c>
      <c r="H123" s="41">
        <f t="shared" si="1"/>
        <v>0.97142857142857142</v>
      </c>
    </row>
    <row r="124" spans="1:8" x14ac:dyDescent="0.25">
      <c r="A124" s="51" t="s">
        <v>1</v>
      </c>
      <c r="B124" s="52">
        <v>2010.3</v>
      </c>
      <c r="C124" s="51" t="s">
        <v>159</v>
      </c>
      <c r="D124" s="51" t="s">
        <v>161</v>
      </c>
      <c r="E124" s="52">
        <v>1</v>
      </c>
      <c r="F124" s="52">
        <v>35</v>
      </c>
      <c r="G124" s="52">
        <v>34</v>
      </c>
      <c r="H124" s="41">
        <f t="shared" si="1"/>
        <v>0.97142857142857142</v>
      </c>
    </row>
    <row r="125" spans="1:8" x14ac:dyDescent="0.25">
      <c r="A125" s="51" t="s">
        <v>3</v>
      </c>
      <c r="B125" s="52">
        <v>2010.3</v>
      </c>
      <c r="C125" s="51" t="s">
        <v>154</v>
      </c>
      <c r="D125" s="51" t="s">
        <v>238</v>
      </c>
      <c r="E125" s="52">
        <v>1</v>
      </c>
      <c r="F125" s="52">
        <v>34</v>
      </c>
      <c r="G125" s="52">
        <v>33</v>
      </c>
      <c r="H125" s="41">
        <f t="shared" si="1"/>
        <v>0.97058823529411764</v>
      </c>
    </row>
    <row r="126" spans="1:8" x14ac:dyDescent="0.25">
      <c r="A126" s="51" t="s">
        <v>3</v>
      </c>
      <c r="B126" s="52">
        <v>2010.3</v>
      </c>
      <c r="C126" s="51" t="s">
        <v>154</v>
      </c>
      <c r="D126" s="51" t="s">
        <v>160</v>
      </c>
      <c r="E126" s="52">
        <v>2</v>
      </c>
      <c r="F126" s="52">
        <v>64</v>
      </c>
      <c r="G126" s="52">
        <v>62</v>
      </c>
      <c r="H126" s="41">
        <f t="shared" si="1"/>
        <v>0.96875</v>
      </c>
    </row>
    <row r="127" spans="1:8" x14ac:dyDescent="0.25">
      <c r="A127" s="51" t="s">
        <v>1</v>
      </c>
      <c r="B127" s="52">
        <v>2010.3</v>
      </c>
      <c r="C127" s="51" t="s">
        <v>148</v>
      </c>
      <c r="D127" s="51" t="s">
        <v>118</v>
      </c>
      <c r="E127" s="52">
        <v>1</v>
      </c>
      <c r="F127" s="52">
        <v>30</v>
      </c>
      <c r="G127" s="52">
        <v>29</v>
      </c>
      <c r="H127" s="41">
        <f t="shared" si="1"/>
        <v>0.96666666666666667</v>
      </c>
    </row>
    <row r="128" spans="1:8" x14ac:dyDescent="0.25">
      <c r="A128" s="51" t="s">
        <v>4</v>
      </c>
      <c r="B128" s="52">
        <v>2010.3</v>
      </c>
      <c r="C128" s="51" t="s">
        <v>169</v>
      </c>
      <c r="D128" s="51" t="s">
        <v>170</v>
      </c>
      <c r="E128" s="52">
        <v>2</v>
      </c>
      <c r="F128" s="52">
        <v>60</v>
      </c>
      <c r="G128" s="52">
        <v>58</v>
      </c>
      <c r="H128" s="41">
        <f t="shared" si="1"/>
        <v>0.96666666666666667</v>
      </c>
    </row>
    <row r="129" spans="1:8" x14ac:dyDescent="0.25">
      <c r="A129" s="51" t="s">
        <v>5</v>
      </c>
      <c r="B129" s="52">
        <v>2010.3</v>
      </c>
      <c r="C129" s="51" t="s">
        <v>20</v>
      </c>
      <c r="D129" s="51" t="s">
        <v>118</v>
      </c>
      <c r="E129" s="52">
        <v>2</v>
      </c>
      <c r="F129" s="52">
        <v>60</v>
      </c>
      <c r="G129" s="52">
        <v>58</v>
      </c>
      <c r="H129" s="41">
        <f t="shared" si="1"/>
        <v>0.96666666666666667</v>
      </c>
    </row>
    <row r="130" spans="1:8" x14ac:dyDescent="0.25">
      <c r="A130" s="51" t="s">
        <v>5</v>
      </c>
      <c r="B130" s="52">
        <v>2010.3</v>
      </c>
      <c r="C130" s="51" t="s">
        <v>137</v>
      </c>
      <c r="D130" s="51" t="s">
        <v>141</v>
      </c>
      <c r="E130" s="52">
        <v>1</v>
      </c>
      <c r="F130" s="52">
        <v>30</v>
      </c>
      <c r="G130" s="52">
        <v>29</v>
      </c>
      <c r="H130" s="41">
        <f t="shared" ref="H130:H193" si="2">G130/F130</f>
        <v>0.96666666666666667</v>
      </c>
    </row>
    <row r="131" spans="1:8" x14ac:dyDescent="0.25">
      <c r="A131" s="51" t="s">
        <v>5</v>
      </c>
      <c r="B131" s="52">
        <v>2010.3</v>
      </c>
      <c r="C131" s="51" t="s">
        <v>217</v>
      </c>
      <c r="D131" s="51" t="s">
        <v>119</v>
      </c>
      <c r="E131" s="52">
        <v>1</v>
      </c>
      <c r="F131" s="52">
        <v>30</v>
      </c>
      <c r="G131" s="52">
        <v>29</v>
      </c>
      <c r="H131" s="41">
        <f t="shared" si="2"/>
        <v>0.96666666666666667</v>
      </c>
    </row>
    <row r="132" spans="1:8" x14ac:dyDescent="0.25">
      <c r="A132" s="51" t="s">
        <v>3</v>
      </c>
      <c r="B132" s="52">
        <v>2010.3</v>
      </c>
      <c r="C132" s="51" t="s">
        <v>169</v>
      </c>
      <c r="D132" s="51" t="s">
        <v>216</v>
      </c>
      <c r="E132" s="52">
        <v>1</v>
      </c>
      <c r="F132" s="52">
        <v>27</v>
      </c>
      <c r="G132" s="52">
        <v>26</v>
      </c>
      <c r="H132" s="41">
        <f t="shared" si="2"/>
        <v>0.96296296296296291</v>
      </c>
    </row>
    <row r="133" spans="1:8" x14ac:dyDescent="0.25">
      <c r="A133" s="51" t="s">
        <v>1</v>
      </c>
      <c r="B133" s="52">
        <v>2010.3</v>
      </c>
      <c r="C133" s="51" t="s">
        <v>130</v>
      </c>
      <c r="D133" s="51" t="s">
        <v>132</v>
      </c>
      <c r="E133" s="52">
        <v>1</v>
      </c>
      <c r="F133" s="52">
        <v>26</v>
      </c>
      <c r="G133" s="52">
        <v>25</v>
      </c>
      <c r="H133" s="41">
        <f t="shared" si="2"/>
        <v>0.96153846153846156</v>
      </c>
    </row>
    <row r="134" spans="1:8" x14ac:dyDescent="0.25">
      <c r="A134" s="51" t="s">
        <v>1</v>
      </c>
      <c r="B134" s="52">
        <v>2010.3</v>
      </c>
      <c r="C134" s="51" t="s">
        <v>154</v>
      </c>
      <c r="D134" s="51" t="s">
        <v>155</v>
      </c>
      <c r="E134" s="52">
        <v>2</v>
      </c>
      <c r="F134" s="52">
        <v>26</v>
      </c>
      <c r="G134" s="52">
        <v>25</v>
      </c>
      <c r="H134" s="41">
        <f t="shared" si="2"/>
        <v>0.96153846153846156</v>
      </c>
    </row>
    <row r="135" spans="1:8" x14ac:dyDescent="0.25">
      <c r="A135" s="51" t="s">
        <v>2</v>
      </c>
      <c r="B135" s="52">
        <v>2010.3</v>
      </c>
      <c r="C135" s="51" t="s">
        <v>137</v>
      </c>
      <c r="D135" s="51" t="s">
        <v>117</v>
      </c>
      <c r="E135" s="52">
        <v>1</v>
      </c>
      <c r="F135" s="52">
        <v>26</v>
      </c>
      <c r="G135" s="52">
        <v>25</v>
      </c>
      <c r="H135" s="41">
        <f t="shared" si="2"/>
        <v>0.96153846153846156</v>
      </c>
    </row>
    <row r="136" spans="1:8" x14ac:dyDescent="0.25">
      <c r="A136" s="51" t="s">
        <v>3</v>
      </c>
      <c r="B136" s="52">
        <v>2010.3</v>
      </c>
      <c r="C136" s="51" t="s">
        <v>220</v>
      </c>
      <c r="D136" s="51" t="s">
        <v>181</v>
      </c>
      <c r="E136" s="52">
        <v>1</v>
      </c>
      <c r="F136" s="52">
        <v>26</v>
      </c>
      <c r="G136" s="52">
        <v>25</v>
      </c>
      <c r="H136" s="41">
        <f t="shared" si="2"/>
        <v>0.96153846153846156</v>
      </c>
    </row>
    <row r="137" spans="1:8" x14ac:dyDescent="0.25">
      <c r="A137" s="51" t="s">
        <v>3</v>
      </c>
      <c r="B137" s="52">
        <v>2010.3</v>
      </c>
      <c r="C137" s="51" t="s">
        <v>137</v>
      </c>
      <c r="D137" s="51" t="s">
        <v>142</v>
      </c>
      <c r="E137" s="52">
        <v>2</v>
      </c>
      <c r="F137" s="52">
        <v>51</v>
      </c>
      <c r="G137" s="52">
        <v>49</v>
      </c>
      <c r="H137" s="41">
        <f t="shared" si="2"/>
        <v>0.96078431372549022</v>
      </c>
    </row>
    <row r="138" spans="1:8" x14ac:dyDescent="0.25">
      <c r="A138" s="51" t="s">
        <v>4</v>
      </c>
      <c r="B138" s="52">
        <v>2010.3</v>
      </c>
      <c r="C138" s="51" t="s">
        <v>137</v>
      </c>
      <c r="D138" s="51" t="s">
        <v>142</v>
      </c>
      <c r="E138" s="52">
        <v>2</v>
      </c>
      <c r="F138" s="52">
        <v>51</v>
      </c>
      <c r="G138" s="52">
        <v>49</v>
      </c>
      <c r="H138" s="41">
        <f t="shared" si="2"/>
        <v>0.96078431372549022</v>
      </c>
    </row>
    <row r="139" spans="1:8" x14ac:dyDescent="0.25">
      <c r="A139" s="51" t="s">
        <v>4</v>
      </c>
      <c r="B139" s="52">
        <v>2010.3</v>
      </c>
      <c r="C139" s="51" t="s">
        <v>137</v>
      </c>
      <c r="D139" s="51" t="s">
        <v>145</v>
      </c>
      <c r="E139" s="52">
        <v>2</v>
      </c>
      <c r="F139" s="52">
        <v>51</v>
      </c>
      <c r="G139" s="52">
        <v>49</v>
      </c>
      <c r="H139" s="41">
        <f t="shared" si="2"/>
        <v>0.96078431372549022</v>
      </c>
    </row>
    <row r="140" spans="1:8" x14ac:dyDescent="0.25">
      <c r="A140" s="51" t="s">
        <v>1</v>
      </c>
      <c r="B140" s="52">
        <v>2010.3</v>
      </c>
      <c r="C140" s="51" t="s">
        <v>20</v>
      </c>
      <c r="D140" s="51" t="s">
        <v>114</v>
      </c>
      <c r="E140" s="52">
        <v>1</v>
      </c>
      <c r="F140" s="52">
        <v>25</v>
      </c>
      <c r="G140" s="52">
        <v>24</v>
      </c>
      <c r="H140" s="41">
        <f t="shared" si="2"/>
        <v>0.96</v>
      </c>
    </row>
    <row r="141" spans="1:8" x14ac:dyDescent="0.25">
      <c r="A141" s="51" t="s">
        <v>1</v>
      </c>
      <c r="B141" s="52">
        <v>2010.3</v>
      </c>
      <c r="C141" s="51" t="s">
        <v>130</v>
      </c>
      <c r="D141" s="51" t="s">
        <v>131</v>
      </c>
      <c r="E141" s="52">
        <v>2</v>
      </c>
      <c r="F141" s="52">
        <v>50</v>
      </c>
      <c r="G141" s="52">
        <v>48</v>
      </c>
      <c r="H141" s="41">
        <f t="shared" si="2"/>
        <v>0.96</v>
      </c>
    </row>
    <row r="142" spans="1:8" x14ac:dyDescent="0.25">
      <c r="A142" s="51" t="s">
        <v>2</v>
      </c>
      <c r="B142" s="52">
        <v>2010.3</v>
      </c>
      <c r="C142" s="51" t="s">
        <v>130</v>
      </c>
      <c r="D142" s="51" t="s">
        <v>132</v>
      </c>
      <c r="E142" s="52">
        <v>1</v>
      </c>
      <c r="F142" s="52">
        <v>25</v>
      </c>
      <c r="G142" s="52">
        <v>24</v>
      </c>
      <c r="H142" s="41">
        <f t="shared" si="2"/>
        <v>0.96</v>
      </c>
    </row>
    <row r="143" spans="1:8" x14ac:dyDescent="0.25">
      <c r="A143" s="51" t="s">
        <v>2</v>
      </c>
      <c r="B143" s="52">
        <v>2010.3</v>
      </c>
      <c r="C143" s="51" t="s">
        <v>148</v>
      </c>
      <c r="D143" s="51" t="s">
        <v>147</v>
      </c>
      <c r="E143" s="52">
        <v>1</v>
      </c>
      <c r="F143" s="52">
        <v>25</v>
      </c>
      <c r="G143" s="52">
        <v>24</v>
      </c>
      <c r="H143" s="41">
        <f t="shared" si="2"/>
        <v>0.96</v>
      </c>
    </row>
    <row r="144" spans="1:8" x14ac:dyDescent="0.25">
      <c r="A144" s="51" t="s">
        <v>3</v>
      </c>
      <c r="B144" s="52">
        <v>2010.3</v>
      </c>
      <c r="C144" s="51" t="s">
        <v>220</v>
      </c>
      <c r="D144" s="51" t="s">
        <v>152</v>
      </c>
      <c r="E144" s="52">
        <v>2</v>
      </c>
      <c r="F144" s="52">
        <v>50</v>
      </c>
      <c r="G144" s="52">
        <v>48</v>
      </c>
      <c r="H144" s="41">
        <f t="shared" si="2"/>
        <v>0.96</v>
      </c>
    </row>
    <row r="145" spans="1:8" x14ac:dyDescent="0.25">
      <c r="A145" s="51" t="s">
        <v>3</v>
      </c>
      <c r="B145" s="52">
        <v>2010.3</v>
      </c>
      <c r="C145" s="51" t="s">
        <v>220</v>
      </c>
      <c r="D145" s="51" t="s">
        <v>171</v>
      </c>
      <c r="E145" s="52">
        <v>1</v>
      </c>
      <c r="F145" s="52">
        <v>25</v>
      </c>
      <c r="G145" s="52">
        <v>24</v>
      </c>
      <c r="H145" s="41">
        <f t="shared" si="2"/>
        <v>0.96</v>
      </c>
    </row>
    <row r="146" spans="1:8" x14ac:dyDescent="0.25">
      <c r="A146" s="51" t="s">
        <v>3</v>
      </c>
      <c r="B146" s="52">
        <v>2010.3</v>
      </c>
      <c r="C146" s="51" t="s">
        <v>220</v>
      </c>
      <c r="D146" s="51" t="s">
        <v>193</v>
      </c>
      <c r="E146" s="52">
        <v>1</v>
      </c>
      <c r="F146" s="52">
        <v>25</v>
      </c>
      <c r="G146" s="52">
        <v>24</v>
      </c>
      <c r="H146" s="41">
        <f t="shared" si="2"/>
        <v>0.96</v>
      </c>
    </row>
    <row r="147" spans="1:8" x14ac:dyDescent="0.25">
      <c r="A147" s="51" t="s">
        <v>3</v>
      </c>
      <c r="B147" s="52">
        <v>2010.3</v>
      </c>
      <c r="C147" s="51" t="s">
        <v>121</v>
      </c>
      <c r="D147" s="51" t="s">
        <v>123</v>
      </c>
      <c r="E147" s="52">
        <v>2</v>
      </c>
      <c r="F147" s="52">
        <v>45</v>
      </c>
      <c r="G147" s="52">
        <v>43</v>
      </c>
      <c r="H147" s="41">
        <f t="shared" si="2"/>
        <v>0.9555555555555556</v>
      </c>
    </row>
    <row r="148" spans="1:8" x14ac:dyDescent="0.25">
      <c r="A148" s="51" t="s">
        <v>4</v>
      </c>
      <c r="B148" s="52">
        <v>2010.3</v>
      </c>
      <c r="C148" s="51" t="s">
        <v>254</v>
      </c>
      <c r="D148" s="51" t="s">
        <v>131</v>
      </c>
      <c r="E148" s="52">
        <v>3</v>
      </c>
      <c r="F148" s="52">
        <v>45</v>
      </c>
      <c r="G148" s="52">
        <v>43</v>
      </c>
      <c r="H148" s="41">
        <f t="shared" si="2"/>
        <v>0.9555555555555556</v>
      </c>
    </row>
    <row r="149" spans="1:8" x14ac:dyDescent="0.25">
      <c r="A149" s="51" t="s">
        <v>3</v>
      </c>
      <c r="B149" s="52">
        <v>2010.3</v>
      </c>
      <c r="C149" s="51" t="s">
        <v>130</v>
      </c>
      <c r="D149" s="51" t="s">
        <v>212</v>
      </c>
      <c r="E149" s="52">
        <v>2</v>
      </c>
      <c r="F149" s="52">
        <v>42</v>
      </c>
      <c r="G149" s="52">
        <v>40</v>
      </c>
      <c r="H149" s="41">
        <f t="shared" si="2"/>
        <v>0.95238095238095233</v>
      </c>
    </row>
    <row r="150" spans="1:8" x14ac:dyDescent="0.25">
      <c r="A150" s="51" t="s">
        <v>3</v>
      </c>
      <c r="B150" s="52">
        <v>2010.3</v>
      </c>
      <c r="C150" s="51" t="s">
        <v>229</v>
      </c>
      <c r="D150" s="51" t="s">
        <v>119</v>
      </c>
      <c r="E150" s="52">
        <v>1</v>
      </c>
      <c r="F150" s="52">
        <v>21</v>
      </c>
      <c r="G150" s="52">
        <v>20</v>
      </c>
      <c r="H150" s="41">
        <f t="shared" si="2"/>
        <v>0.95238095238095233</v>
      </c>
    </row>
    <row r="151" spans="1:8" x14ac:dyDescent="0.25">
      <c r="A151" s="51" t="s">
        <v>5</v>
      </c>
      <c r="B151" s="52">
        <v>2010.3</v>
      </c>
      <c r="C151" s="51" t="s">
        <v>130</v>
      </c>
      <c r="D151" s="51" t="s">
        <v>132</v>
      </c>
      <c r="E151" s="52">
        <v>1</v>
      </c>
      <c r="F151" s="52">
        <v>21</v>
      </c>
      <c r="G151" s="52">
        <v>20</v>
      </c>
      <c r="H151" s="41">
        <f t="shared" si="2"/>
        <v>0.95238095238095233</v>
      </c>
    </row>
    <row r="152" spans="1:8" x14ac:dyDescent="0.25">
      <c r="A152" s="51" t="s">
        <v>1</v>
      </c>
      <c r="B152" s="52">
        <v>2010.3</v>
      </c>
      <c r="C152" s="51" t="s">
        <v>121</v>
      </c>
      <c r="D152" s="51" t="s">
        <v>128</v>
      </c>
      <c r="E152" s="52">
        <v>2</v>
      </c>
      <c r="F152" s="52">
        <v>20</v>
      </c>
      <c r="G152" s="52">
        <v>19</v>
      </c>
      <c r="H152" s="41">
        <f t="shared" si="2"/>
        <v>0.95</v>
      </c>
    </row>
    <row r="153" spans="1:8" x14ac:dyDescent="0.25">
      <c r="A153" s="51" t="s">
        <v>1</v>
      </c>
      <c r="B153" s="52">
        <v>2010.3</v>
      </c>
      <c r="C153" s="51" t="s">
        <v>154</v>
      </c>
      <c r="D153" s="51" t="s">
        <v>157</v>
      </c>
      <c r="E153" s="52">
        <v>2</v>
      </c>
      <c r="F153" s="52">
        <v>60</v>
      </c>
      <c r="G153" s="52">
        <v>57</v>
      </c>
      <c r="H153" s="41">
        <f t="shared" si="2"/>
        <v>0.95</v>
      </c>
    </row>
    <row r="154" spans="1:8" x14ac:dyDescent="0.25">
      <c r="A154" s="51" t="s">
        <v>2</v>
      </c>
      <c r="B154" s="52">
        <v>2010.3</v>
      </c>
      <c r="C154" s="51" t="s">
        <v>20</v>
      </c>
      <c r="D154" s="51" t="s">
        <v>118</v>
      </c>
      <c r="E154" s="52">
        <v>2</v>
      </c>
      <c r="F154" s="52">
        <v>60</v>
      </c>
      <c r="G154" s="52">
        <v>57</v>
      </c>
      <c r="H154" s="41">
        <f t="shared" si="2"/>
        <v>0.95</v>
      </c>
    </row>
    <row r="155" spans="1:8" x14ac:dyDescent="0.25">
      <c r="A155" s="51" t="s">
        <v>3</v>
      </c>
      <c r="B155" s="52">
        <v>2010.3</v>
      </c>
      <c r="C155" s="51" t="s">
        <v>220</v>
      </c>
      <c r="D155" s="51" t="s">
        <v>221</v>
      </c>
      <c r="E155" s="52">
        <v>1</v>
      </c>
      <c r="F155" s="52">
        <v>20</v>
      </c>
      <c r="G155" s="52">
        <v>19</v>
      </c>
      <c r="H155" s="41">
        <f t="shared" si="2"/>
        <v>0.95</v>
      </c>
    </row>
    <row r="156" spans="1:8" x14ac:dyDescent="0.25">
      <c r="A156" s="51" t="s">
        <v>5</v>
      </c>
      <c r="B156" s="52">
        <v>2010.3</v>
      </c>
      <c r="C156" s="51" t="s">
        <v>159</v>
      </c>
      <c r="D156" s="51" t="s">
        <v>160</v>
      </c>
      <c r="E156" s="52">
        <v>1</v>
      </c>
      <c r="F156" s="52">
        <v>20</v>
      </c>
      <c r="G156" s="52">
        <v>19</v>
      </c>
      <c r="H156" s="41">
        <f t="shared" si="2"/>
        <v>0.95</v>
      </c>
    </row>
    <row r="157" spans="1:8" x14ac:dyDescent="0.25">
      <c r="A157" s="51" t="s">
        <v>4</v>
      </c>
      <c r="B157" s="52">
        <v>2010.3</v>
      </c>
      <c r="C157" s="51" t="s">
        <v>165</v>
      </c>
      <c r="D157" s="51" t="s">
        <v>166</v>
      </c>
      <c r="E157" s="52">
        <v>2</v>
      </c>
      <c r="F157" s="52">
        <v>56</v>
      </c>
      <c r="G157" s="52">
        <v>53</v>
      </c>
      <c r="H157" s="41">
        <f t="shared" si="2"/>
        <v>0.9464285714285714</v>
      </c>
    </row>
    <row r="158" spans="1:8" x14ac:dyDescent="0.25">
      <c r="A158" s="51" t="s">
        <v>4</v>
      </c>
      <c r="B158" s="52">
        <v>2010.3</v>
      </c>
      <c r="C158" s="51" t="s">
        <v>165</v>
      </c>
      <c r="D158" s="51" t="s">
        <v>240</v>
      </c>
      <c r="E158" s="52">
        <v>2</v>
      </c>
      <c r="F158" s="52">
        <v>55</v>
      </c>
      <c r="G158" s="52">
        <v>52</v>
      </c>
      <c r="H158" s="41">
        <f t="shared" si="2"/>
        <v>0.94545454545454544</v>
      </c>
    </row>
    <row r="159" spans="1:8" x14ac:dyDescent="0.25">
      <c r="A159" s="51" t="s">
        <v>1</v>
      </c>
      <c r="B159" s="52">
        <v>2010.3</v>
      </c>
      <c r="C159" s="51" t="s">
        <v>159</v>
      </c>
      <c r="D159" s="51" t="s">
        <v>160</v>
      </c>
      <c r="E159" s="52">
        <v>1</v>
      </c>
      <c r="F159" s="52">
        <v>36</v>
      </c>
      <c r="G159" s="52">
        <v>34</v>
      </c>
      <c r="H159" s="41">
        <f t="shared" si="2"/>
        <v>0.94444444444444442</v>
      </c>
    </row>
    <row r="160" spans="1:8" x14ac:dyDescent="0.25">
      <c r="A160" s="51" t="s">
        <v>5</v>
      </c>
      <c r="B160" s="52">
        <v>2010.3</v>
      </c>
      <c r="C160" s="51" t="s">
        <v>130</v>
      </c>
      <c r="D160" s="51" t="s">
        <v>133</v>
      </c>
      <c r="E160" s="52">
        <v>1</v>
      </c>
      <c r="F160" s="52">
        <v>17</v>
      </c>
      <c r="G160" s="52">
        <v>16</v>
      </c>
      <c r="H160" s="41">
        <f t="shared" si="2"/>
        <v>0.94117647058823528</v>
      </c>
    </row>
    <row r="161" spans="1:8" x14ac:dyDescent="0.25">
      <c r="A161" s="51" t="s">
        <v>3</v>
      </c>
      <c r="B161" s="52">
        <v>2010.3</v>
      </c>
      <c r="C161" s="51" t="s">
        <v>227</v>
      </c>
      <c r="D161" s="51" t="s">
        <v>160</v>
      </c>
      <c r="E161" s="52">
        <v>1</v>
      </c>
      <c r="F161" s="52">
        <v>31</v>
      </c>
      <c r="G161" s="52">
        <v>29</v>
      </c>
      <c r="H161" s="41">
        <f t="shared" si="2"/>
        <v>0.93548387096774188</v>
      </c>
    </row>
    <row r="162" spans="1:8" x14ac:dyDescent="0.25">
      <c r="A162" s="51" t="s">
        <v>1</v>
      </c>
      <c r="B162" s="52">
        <v>2010.3</v>
      </c>
      <c r="C162" s="51" t="s">
        <v>113</v>
      </c>
      <c r="D162" s="51" t="s">
        <v>114</v>
      </c>
      <c r="E162" s="52">
        <v>3</v>
      </c>
      <c r="F162" s="52">
        <v>75</v>
      </c>
      <c r="G162" s="52">
        <v>70</v>
      </c>
      <c r="H162" s="41">
        <f t="shared" si="2"/>
        <v>0.93333333333333335</v>
      </c>
    </row>
    <row r="163" spans="1:8" x14ac:dyDescent="0.25">
      <c r="A163" s="51" t="s">
        <v>1</v>
      </c>
      <c r="B163" s="52">
        <v>2010.3</v>
      </c>
      <c r="C163" s="51" t="s">
        <v>137</v>
      </c>
      <c r="D163" s="51" t="s">
        <v>141</v>
      </c>
      <c r="E163" s="52">
        <v>1</v>
      </c>
      <c r="F163" s="52">
        <v>30</v>
      </c>
      <c r="G163" s="52">
        <v>28</v>
      </c>
      <c r="H163" s="41">
        <f t="shared" si="2"/>
        <v>0.93333333333333335</v>
      </c>
    </row>
    <row r="164" spans="1:8" x14ac:dyDescent="0.25">
      <c r="A164" s="51" t="s">
        <v>3</v>
      </c>
      <c r="B164" s="52">
        <v>2010.3</v>
      </c>
      <c r="C164" s="51" t="s">
        <v>121</v>
      </c>
      <c r="D164" s="51" t="s">
        <v>128</v>
      </c>
      <c r="E164" s="52">
        <v>3</v>
      </c>
      <c r="F164" s="52">
        <v>30</v>
      </c>
      <c r="G164" s="52">
        <v>28</v>
      </c>
      <c r="H164" s="41">
        <f t="shared" si="2"/>
        <v>0.93333333333333335</v>
      </c>
    </row>
    <row r="165" spans="1:8" x14ac:dyDescent="0.25">
      <c r="A165" s="51" t="s">
        <v>4</v>
      </c>
      <c r="B165" s="52">
        <v>2010.3</v>
      </c>
      <c r="C165" s="51" t="s">
        <v>165</v>
      </c>
      <c r="D165" s="51" t="s">
        <v>141</v>
      </c>
      <c r="E165" s="52">
        <v>1</v>
      </c>
      <c r="F165" s="52">
        <v>30</v>
      </c>
      <c r="G165" s="52">
        <v>28</v>
      </c>
      <c r="H165" s="41">
        <f t="shared" si="2"/>
        <v>0.93333333333333335</v>
      </c>
    </row>
    <row r="166" spans="1:8" x14ac:dyDescent="0.25">
      <c r="A166" s="51" t="s">
        <v>4</v>
      </c>
      <c r="B166" s="52">
        <v>2010.3</v>
      </c>
      <c r="C166" s="51" t="s">
        <v>163</v>
      </c>
      <c r="D166" s="51" t="s">
        <v>176</v>
      </c>
      <c r="E166" s="52">
        <v>1</v>
      </c>
      <c r="F166" s="52">
        <v>15</v>
      </c>
      <c r="G166" s="52">
        <v>14</v>
      </c>
      <c r="H166" s="41">
        <f t="shared" si="2"/>
        <v>0.93333333333333335</v>
      </c>
    </row>
    <row r="167" spans="1:8" x14ac:dyDescent="0.25">
      <c r="A167" s="51" t="s">
        <v>4</v>
      </c>
      <c r="B167" s="52">
        <v>2010.3</v>
      </c>
      <c r="C167" s="51" t="s">
        <v>256</v>
      </c>
      <c r="D167" s="51" t="s">
        <v>119</v>
      </c>
      <c r="E167" s="52">
        <v>1</v>
      </c>
      <c r="F167" s="52">
        <v>15</v>
      </c>
      <c r="G167" s="52">
        <v>14</v>
      </c>
      <c r="H167" s="41">
        <f t="shared" si="2"/>
        <v>0.93333333333333335</v>
      </c>
    </row>
    <row r="168" spans="1:8" x14ac:dyDescent="0.25">
      <c r="A168" s="51" t="s">
        <v>5</v>
      </c>
      <c r="B168" s="52">
        <v>2010.3</v>
      </c>
      <c r="C168" s="51" t="s">
        <v>192</v>
      </c>
      <c r="D168" s="51" t="s">
        <v>119</v>
      </c>
      <c r="E168" s="52">
        <v>1</v>
      </c>
      <c r="F168" s="52">
        <v>30</v>
      </c>
      <c r="G168" s="52">
        <v>28</v>
      </c>
      <c r="H168" s="41">
        <f t="shared" si="2"/>
        <v>0.93333333333333335</v>
      </c>
    </row>
    <row r="169" spans="1:8" x14ac:dyDescent="0.25">
      <c r="A169" s="51" t="s">
        <v>3</v>
      </c>
      <c r="B169" s="52">
        <v>2010.3</v>
      </c>
      <c r="C169" s="51" t="s">
        <v>121</v>
      </c>
      <c r="D169" s="51" t="s">
        <v>199</v>
      </c>
      <c r="E169" s="52">
        <v>1</v>
      </c>
      <c r="F169" s="52">
        <v>25</v>
      </c>
      <c r="G169" s="52">
        <v>23</v>
      </c>
      <c r="H169" s="41">
        <f t="shared" si="2"/>
        <v>0.92</v>
      </c>
    </row>
    <row r="170" spans="1:8" x14ac:dyDescent="0.25">
      <c r="A170" s="51" t="s">
        <v>4</v>
      </c>
      <c r="B170" s="52">
        <v>2010.3</v>
      </c>
      <c r="C170" s="51" t="s">
        <v>246</v>
      </c>
      <c r="D170" s="51" t="s">
        <v>160</v>
      </c>
      <c r="E170" s="52">
        <v>1</v>
      </c>
      <c r="F170" s="52">
        <v>25</v>
      </c>
      <c r="G170" s="52">
        <v>23</v>
      </c>
      <c r="H170" s="41">
        <f t="shared" si="2"/>
        <v>0.92</v>
      </c>
    </row>
    <row r="171" spans="1:8" x14ac:dyDescent="0.25">
      <c r="A171" s="51" t="s">
        <v>1</v>
      </c>
      <c r="B171" s="52">
        <v>2010.3</v>
      </c>
      <c r="C171" s="51" t="s">
        <v>148</v>
      </c>
      <c r="D171" s="51" t="s">
        <v>147</v>
      </c>
      <c r="E171" s="52">
        <v>2</v>
      </c>
      <c r="F171" s="52">
        <v>60</v>
      </c>
      <c r="G171" s="52">
        <v>55</v>
      </c>
      <c r="H171" s="41">
        <f t="shared" si="2"/>
        <v>0.91666666666666663</v>
      </c>
    </row>
    <row r="172" spans="1:8" x14ac:dyDescent="0.25">
      <c r="A172" s="51" t="s">
        <v>1</v>
      </c>
      <c r="B172" s="52">
        <v>2010.3</v>
      </c>
      <c r="C172" s="51" t="s">
        <v>121</v>
      </c>
      <c r="D172" s="51" t="s">
        <v>126</v>
      </c>
      <c r="E172" s="52">
        <v>1</v>
      </c>
      <c r="F172" s="52">
        <v>35</v>
      </c>
      <c r="G172" s="52">
        <v>32</v>
      </c>
      <c r="H172" s="41">
        <f t="shared" si="2"/>
        <v>0.91428571428571426</v>
      </c>
    </row>
    <row r="173" spans="1:8" x14ac:dyDescent="0.25">
      <c r="A173" s="51" t="s">
        <v>1</v>
      </c>
      <c r="B173" s="52">
        <v>2010.3</v>
      </c>
      <c r="C173" s="51" t="s">
        <v>159</v>
      </c>
      <c r="D173" s="51" t="s">
        <v>117</v>
      </c>
      <c r="E173" s="52">
        <v>1</v>
      </c>
      <c r="F173" s="52">
        <v>35</v>
      </c>
      <c r="G173" s="52">
        <v>32</v>
      </c>
      <c r="H173" s="41">
        <f t="shared" si="2"/>
        <v>0.91428571428571426</v>
      </c>
    </row>
    <row r="174" spans="1:8" x14ac:dyDescent="0.25">
      <c r="A174" s="51" t="s">
        <v>4</v>
      </c>
      <c r="B174" s="52">
        <v>2010.3</v>
      </c>
      <c r="C174" s="51" t="s">
        <v>148</v>
      </c>
      <c r="D174" s="51" t="s">
        <v>144</v>
      </c>
      <c r="E174" s="52">
        <v>6</v>
      </c>
      <c r="F174" s="52">
        <v>168</v>
      </c>
      <c r="G174" s="52">
        <v>153</v>
      </c>
      <c r="H174" s="41">
        <f t="shared" si="2"/>
        <v>0.9107142857142857</v>
      </c>
    </row>
    <row r="175" spans="1:8" x14ac:dyDescent="0.25">
      <c r="A175" s="51" t="s">
        <v>4</v>
      </c>
      <c r="B175" s="52">
        <v>2010.3</v>
      </c>
      <c r="C175" s="51" t="s">
        <v>137</v>
      </c>
      <c r="D175" s="51" t="s">
        <v>143</v>
      </c>
      <c r="E175" s="52">
        <v>4</v>
      </c>
      <c r="F175" s="52">
        <v>112</v>
      </c>
      <c r="G175" s="52">
        <v>101</v>
      </c>
      <c r="H175" s="41">
        <f t="shared" si="2"/>
        <v>0.9017857142857143</v>
      </c>
    </row>
    <row r="176" spans="1:8" x14ac:dyDescent="0.25">
      <c r="A176" s="51" t="s">
        <v>1</v>
      </c>
      <c r="B176" s="52">
        <v>2010.3</v>
      </c>
      <c r="C176" s="51" t="s">
        <v>137</v>
      </c>
      <c r="D176" s="51" t="s">
        <v>139</v>
      </c>
      <c r="E176" s="52">
        <v>1</v>
      </c>
      <c r="F176" s="52">
        <v>30</v>
      </c>
      <c r="G176" s="52">
        <v>27</v>
      </c>
      <c r="H176" s="41">
        <f t="shared" si="2"/>
        <v>0.9</v>
      </c>
    </row>
    <row r="177" spans="1:8" x14ac:dyDescent="0.25">
      <c r="A177" s="51" t="s">
        <v>1</v>
      </c>
      <c r="B177" s="52">
        <v>2010.3</v>
      </c>
      <c r="C177" s="51" t="s">
        <v>137</v>
      </c>
      <c r="D177" s="51" t="s">
        <v>140</v>
      </c>
      <c r="E177" s="52">
        <v>1</v>
      </c>
      <c r="F177" s="52">
        <v>30</v>
      </c>
      <c r="G177" s="52">
        <v>27</v>
      </c>
      <c r="H177" s="41">
        <f t="shared" si="2"/>
        <v>0.9</v>
      </c>
    </row>
    <row r="178" spans="1:8" x14ac:dyDescent="0.25">
      <c r="A178" s="51" t="s">
        <v>4</v>
      </c>
      <c r="B178" s="52">
        <v>2010.3</v>
      </c>
      <c r="C178" s="51" t="s">
        <v>182</v>
      </c>
      <c r="D178" s="51" t="s">
        <v>184</v>
      </c>
      <c r="E178" s="52">
        <v>1</v>
      </c>
      <c r="F178" s="52">
        <v>30</v>
      </c>
      <c r="G178" s="52">
        <v>27</v>
      </c>
      <c r="H178" s="41">
        <f t="shared" si="2"/>
        <v>0.9</v>
      </c>
    </row>
    <row r="179" spans="1:8" x14ac:dyDescent="0.25">
      <c r="A179" s="51" t="s">
        <v>4</v>
      </c>
      <c r="B179" s="52">
        <v>2010.3</v>
      </c>
      <c r="C179" s="51" t="s">
        <v>137</v>
      </c>
      <c r="D179" s="51" t="s">
        <v>144</v>
      </c>
      <c r="E179" s="52">
        <v>6</v>
      </c>
      <c r="F179" s="52">
        <v>168</v>
      </c>
      <c r="G179" s="52">
        <v>150</v>
      </c>
      <c r="H179" s="41">
        <f t="shared" si="2"/>
        <v>0.8928571428571429</v>
      </c>
    </row>
    <row r="180" spans="1:8" x14ac:dyDescent="0.25">
      <c r="A180" s="51" t="s">
        <v>2</v>
      </c>
      <c r="B180" s="52">
        <v>2010.3</v>
      </c>
      <c r="C180" s="51" t="s">
        <v>130</v>
      </c>
      <c r="D180" s="51" t="s">
        <v>131</v>
      </c>
      <c r="E180" s="52">
        <v>1</v>
      </c>
      <c r="F180" s="52">
        <v>25</v>
      </c>
      <c r="G180" s="52">
        <v>22</v>
      </c>
      <c r="H180" s="41">
        <f t="shared" si="2"/>
        <v>0.88</v>
      </c>
    </row>
    <row r="181" spans="1:8" x14ac:dyDescent="0.25">
      <c r="A181" s="51" t="s">
        <v>2</v>
      </c>
      <c r="B181" s="52">
        <v>2010.3</v>
      </c>
      <c r="C181" s="51" t="s">
        <v>130</v>
      </c>
      <c r="D181" s="51" t="s">
        <v>134</v>
      </c>
      <c r="E181" s="52">
        <v>1</v>
      </c>
      <c r="F181" s="52">
        <v>25</v>
      </c>
      <c r="G181" s="52">
        <v>22</v>
      </c>
      <c r="H181" s="41">
        <f t="shared" si="2"/>
        <v>0.88</v>
      </c>
    </row>
    <row r="182" spans="1:8" x14ac:dyDescent="0.25">
      <c r="A182" s="51" t="s">
        <v>2</v>
      </c>
      <c r="B182" s="52">
        <v>2010.3</v>
      </c>
      <c r="C182" s="51" t="s">
        <v>149</v>
      </c>
      <c r="D182" s="51" t="s">
        <v>150</v>
      </c>
      <c r="E182" s="52">
        <v>1</v>
      </c>
      <c r="F182" s="52">
        <v>25</v>
      </c>
      <c r="G182" s="52">
        <v>22</v>
      </c>
      <c r="H182" s="41">
        <f t="shared" si="2"/>
        <v>0.88</v>
      </c>
    </row>
    <row r="183" spans="1:8" x14ac:dyDescent="0.25">
      <c r="A183" s="51" t="s">
        <v>2</v>
      </c>
      <c r="B183" s="52">
        <v>2010.3</v>
      </c>
      <c r="C183" s="51" t="s">
        <v>151</v>
      </c>
      <c r="D183" s="51" t="s">
        <v>119</v>
      </c>
      <c r="E183" s="52">
        <v>1</v>
      </c>
      <c r="F183" s="52">
        <v>25</v>
      </c>
      <c r="G183" s="52">
        <v>22</v>
      </c>
      <c r="H183" s="41">
        <f t="shared" si="2"/>
        <v>0.88</v>
      </c>
    </row>
    <row r="184" spans="1:8" x14ac:dyDescent="0.25">
      <c r="A184" s="51" t="s">
        <v>3</v>
      </c>
      <c r="B184" s="52">
        <v>2010.3</v>
      </c>
      <c r="C184" s="51" t="s">
        <v>121</v>
      </c>
      <c r="D184" s="51" t="s">
        <v>200</v>
      </c>
      <c r="E184" s="52">
        <v>1</v>
      </c>
      <c r="F184" s="52">
        <v>25</v>
      </c>
      <c r="G184" s="52">
        <v>22</v>
      </c>
      <c r="H184" s="41">
        <f t="shared" si="2"/>
        <v>0.88</v>
      </c>
    </row>
    <row r="185" spans="1:8" x14ac:dyDescent="0.25">
      <c r="A185" s="51" t="s">
        <v>5</v>
      </c>
      <c r="B185" s="52">
        <v>2010.3</v>
      </c>
      <c r="C185" s="51" t="s">
        <v>137</v>
      </c>
      <c r="D185" s="51" t="s">
        <v>117</v>
      </c>
      <c r="E185" s="52">
        <v>1</v>
      </c>
      <c r="F185" s="52">
        <v>25</v>
      </c>
      <c r="G185" s="52">
        <v>22</v>
      </c>
      <c r="H185" s="41">
        <f t="shared" si="2"/>
        <v>0.88</v>
      </c>
    </row>
    <row r="186" spans="1:8" x14ac:dyDescent="0.25">
      <c r="A186" s="51" t="s">
        <v>5</v>
      </c>
      <c r="B186" s="52">
        <v>2010.3</v>
      </c>
      <c r="C186" s="51" t="s">
        <v>159</v>
      </c>
      <c r="D186" s="51" t="s">
        <v>161</v>
      </c>
      <c r="E186" s="52">
        <v>1</v>
      </c>
      <c r="F186" s="52">
        <v>25</v>
      </c>
      <c r="G186" s="52">
        <v>22</v>
      </c>
      <c r="H186" s="41">
        <f t="shared" si="2"/>
        <v>0.88</v>
      </c>
    </row>
    <row r="187" spans="1:8" x14ac:dyDescent="0.25">
      <c r="A187" s="51" t="s">
        <v>4</v>
      </c>
      <c r="B187" s="52">
        <v>2010.3</v>
      </c>
      <c r="C187" s="51" t="s">
        <v>182</v>
      </c>
      <c r="D187" s="51" t="s">
        <v>183</v>
      </c>
      <c r="E187" s="52">
        <v>3</v>
      </c>
      <c r="F187" s="52">
        <v>95</v>
      </c>
      <c r="G187" s="52">
        <v>83</v>
      </c>
      <c r="H187" s="41">
        <f t="shared" si="2"/>
        <v>0.87368421052631584</v>
      </c>
    </row>
    <row r="188" spans="1:8" x14ac:dyDescent="0.25">
      <c r="A188" s="51" t="s">
        <v>1</v>
      </c>
      <c r="B188" s="52">
        <v>2010.3</v>
      </c>
      <c r="C188" s="51" t="s">
        <v>137</v>
      </c>
      <c r="D188" s="51" t="s">
        <v>142</v>
      </c>
      <c r="E188" s="52">
        <v>1</v>
      </c>
      <c r="F188" s="52">
        <v>30</v>
      </c>
      <c r="G188" s="52">
        <v>26</v>
      </c>
      <c r="H188" s="41">
        <f t="shared" si="2"/>
        <v>0.8666666666666667</v>
      </c>
    </row>
    <row r="189" spans="1:8" x14ac:dyDescent="0.25">
      <c r="A189" s="51" t="s">
        <v>3</v>
      </c>
      <c r="B189" s="52">
        <v>2010.3</v>
      </c>
      <c r="C189" s="51" t="s">
        <v>148</v>
      </c>
      <c r="D189" s="51" t="s">
        <v>145</v>
      </c>
      <c r="E189" s="52">
        <v>3</v>
      </c>
      <c r="F189" s="52">
        <v>75</v>
      </c>
      <c r="G189" s="52">
        <v>65</v>
      </c>
      <c r="H189" s="41">
        <f t="shared" si="2"/>
        <v>0.8666666666666667</v>
      </c>
    </row>
    <row r="190" spans="1:8" x14ac:dyDescent="0.25">
      <c r="A190" s="51" t="s">
        <v>5</v>
      </c>
      <c r="B190" s="52">
        <v>2010.3</v>
      </c>
      <c r="C190" s="51" t="s">
        <v>121</v>
      </c>
      <c r="D190" s="51" t="s">
        <v>128</v>
      </c>
      <c r="E190" s="52">
        <v>1</v>
      </c>
      <c r="F190" s="52">
        <v>15</v>
      </c>
      <c r="G190" s="52">
        <v>13</v>
      </c>
      <c r="H190" s="41">
        <f t="shared" si="2"/>
        <v>0.8666666666666667</v>
      </c>
    </row>
    <row r="191" spans="1:8" x14ac:dyDescent="0.25">
      <c r="A191" s="51" t="s">
        <v>5</v>
      </c>
      <c r="B191" s="52">
        <v>2010.3</v>
      </c>
      <c r="C191" s="51" t="s">
        <v>130</v>
      </c>
      <c r="D191" s="51" t="s">
        <v>131</v>
      </c>
      <c r="E191" s="52">
        <v>1</v>
      </c>
      <c r="F191" s="52">
        <v>30</v>
      </c>
      <c r="G191" s="52">
        <v>26</v>
      </c>
      <c r="H191" s="41">
        <f t="shared" si="2"/>
        <v>0.8666666666666667</v>
      </c>
    </row>
    <row r="192" spans="1:8" x14ac:dyDescent="0.25">
      <c r="A192" s="51" t="s">
        <v>2</v>
      </c>
      <c r="B192" s="52">
        <v>2010.3</v>
      </c>
      <c r="C192" s="51" t="s">
        <v>137</v>
      </c>
      <c r="D192" s="51" t="s">
        <v>143</v>
      </c>
      <c r="E192" s="52">
        <v>1</v>
      </c>
      <c r="F192" s="52">
        <v>20</v>
      </c>
      <c r="G192" s="52">
        <v>17</v>
      </c>
      <c r="H192" s="41">
        <f t="shared" si="2"/>
        <v>0.85</v>
      </c>
    </row>
    <row r="193" spans="1:8" x14ac:dyDescent="0.25">
      <c r="A193" s="51" t="s">
        <v>2</v>
      </c>
      <c r="B193" s="52">
        <v>2010.3</v>
      </c>
      <c r="C193" s="51" t="s">
        <v>148</v>
      </c>
      <c r="D193" s="51" t="s">
        <v>144</v>
      </c>
      <c r="E193" s="52">
        <v>1</v>
      </c>
      <c r="F193" s="52">
        <v>20</v>
      </c>
      <c r="G193" s="52">
        <v>17</v>
      </c>
      <c r="H193" s="41">
        <f t="shared" si="2"/>
        <v>0.85</v>
      </c>
    </row>
    <row r="194" spans="1:8" x14ac:dyDescent="0.25">
      <c r="A194" s="51" t="s">
        <v>3</v>
      </c>
      <c r="B194" s="52">
        <v>2010.3</v>
      </c>
      <c r="C194" s="51" t="s">
        <v>130</v>
      </c>
      <c r="D194" s="51" t="s">
        <v>185</v>
      </c>
      <c r="E194" s="52">
        <v>1</v>
      </c>
      <c r="F194" s="52">
        <v>20</v>
      </c>
      <c r="G194" s="52">
        <v>17</v>
      </c>
      <c r="H194" s="41">
        <f t="shared" ref="H194:H257" si="3">G194/F194</f>
        <v>0.85</v>
      </c>
    </row>
    <row r="195" spans="1:8" x14ac:dyDescent="0.25">
      <c r="A195" s="51" t="s">
        <v>5</v>
      </c>
      <c r="B195" s="52">
        <v>2010.3</v>
      </c>
      <c r="C195" s="51" t="s">
        <v>148</v>
      </c>
      <c r="D195" s="51" t="s">
        <v>147</v>
      </c>
      <c r="E195" s="52">
        <v>1</v>
      </c>
      <c r="F195" s="52">
        <v>20</v>
      </c>
      <c r="G195" s="52">
        <v>17</v>
      </c>
      <c r="H195" s="41">
        <f t="shared" si="3"/>
        <v>0.85</v>
      </c>
    </row>
    <row r="196" spans="1:8" x14ac:dyDescent="0.25">
      <c r="A196" s="51" t="s">
        <v>1</v>
      </c>
      <c r="B196" s="52">
        <v>2010.3</v>
      </c>
      <c r="C196" s="51" t="s">
        <v>149</v>
      </c>
      <c r="D196" s="51" t="s">
        <v>150</v>
      </c>
      <c r="E196" s="52">
        <v>2</v>
      </c>
      <c r="F196" s="52">
        <v>32</v>
      </c>
      <c r="G196" s="52">
        <v>27</v>
      </c>
      <c r="H196" s="41">
        <f t="shared" si="3"/>
        <v>0.84375</v>
      </c>
    </row>
    <row r="197" spans="1:8" x14ac:dyDescent="0.25">
      <c r="A197" s="51" t="s">
        <v>1</v>
      </c>
      <c r="B197" s="52">
        <v>2010.3</v>
      </c>
      <c r="C197" s="51" t="s">
        <v>148</v>
      </c>
      <c r="D197" s="51" t="s">
        <v>114</v>
      </c>
      <c r="E197" s="52">
        <v>3</v>
      </c>
      <c r="F197" s="52">
        <v>75</v>
      </c>
      <c r="G197" s="52">
        <v>63</v>
      </c>
      <c r="H197" s="41">
        <f t="shared" si="3"/>
        <v>0.84</v>
      </c>
    </row>
    <row r="198" spans="1:8" x14ac:dyDescent="0.25">
      <c r="A198" s="51" t="s">
        <v>2</v>
      </c>
      <c r="B198" s="52">
        <v>2010.3</v>
      </c>
      <c r="C198" s="51" t="s">
        <v>130</v>
      </c>
      <c r="D198" s="51" t="s">
        <v>133</v>
      </c>
      <c r="E198" s="52">
        <v>1</v>
      </c>
      <c r="F198" s="52">
        <v>25</v>
      </c>
      <c r="G198" s="52">
        <v>21</v>
      </c>
      <c r="H198" s="41">
        <f t="shared" si="3"/>
        <v>0.84</v>
      </c>
    </row>
    <row r="199" spans="1:8" x14ac:dyDescent="0.25">
      <c r="A199" s="51" t="s">
        <v>2</v>
      </c>
      <c r="B199" s="52">
        <v>2010.3</v>
      </c>
      <c r="C199" s="51" t="s">
        <v>159</v>
      </c>
      <c r="D199" s="51" t="s">
        <v>118</v>
      </c>
      <c r="E199" s="52">
        <v>1</v>
      </c>
      <c r="F199" s="52">
        <v>25</v>
      </c>
      <c r="G199" s="52">
        <v>21</v>
      </c>
      <c r="H199" s="41">
        <f t="shared" si="3"/>
        <v>0.84</v>
      </c>
    </row>
    <row r="200" spans="1:8" x14ac:dyDescent="0.25">
      <c r="A200" s="51" t="s">
        <v>3</v>
      </c>
      <c r="B200" s="52">
        <v>2010.3</v>
      </c>
      <c r="C200" s="51" t="s">
        <v>121</v>
      </c>
      <c r="D200" s="51" t="s">
        <v>129</v>
      </c>
      <c r="E200" s="52">
        <v>1</v>
      </c>
      <c r="F200" s="52">
        <v>25</v>
      </c>
      <c r="G200" s="52">
        <v>21</v>
      </c>
      <c r="H200" s="41">
        <f t="shared" si="3"/>
        <v>0.84</v>
      </c>
    </row>
    <row r="201" spans="1:8" x14ac:dyDescent="0.25">
      <c r="A201" s="51" t="s">
        <v>3</v>
      </c>
      <c r="B201" s="52">
        <v>2010.3</v>
      </c>
      <c r="C201" s="51" t="s">
        <v>121</v>
      </c>
      <c r="D201" s="51" t="s">
        <v>207</v>
      </c>
      <c r="E201" s="52">
        <v>1</v>
      </c>
      <c r="F201" s="52">
        <v>25</v>
      </c>
      <c r="G201" s="52">
        <v>21</v>
      </c>
      <c r="H201" s="41">
        <f t="shared" si="3"/>
        <v>0.84</v>
      </c>
    </row>
    <row r="202" spans="1:8" x14ac:dyDescent="0.25">
      <c r="A202" s="51" t="s">
        <v>3</v>
      </c>
      <c r="B202" s="52">
        <v>2010.3</v>
      </c>
      <c r="C202" s="51" t="s">
        <v>64</v>
      </c>
      <c r="D202" s="51" t="s">
        <v>157</v>
      </c>
      <c r="E202" s="52">
        <v>1</v>
      </c>
      <c r="F202" s="52">
        <v>25</v>
      </c>
      <c r="G202" s="52">
        <v>21</v>
      </c>
      <c r="H202" s="41">
        <f t="shared" si="3"/>
        <v>0.84</v>
      </c>
    </row>
    <row r="203" spans="1:8" x14ac:dyDescent="0.25">
      <c r="A203" s="51" t="s">
        <v>3</v>
      </c>
      <c r="B203" s="52">
        <v>2010.3</v>
      </c>
      <c r="C203" s="51" t="s">
        <v>121</v>
      </c>
      <c r="D203" s="51" t="s">
        <v>210</v>
      </c>
      <c r="E203" s="52">
        <v>1</v>
      </c>
      <c r="F203" s="52">
        <v>6</v>
      </c>
      <c r="G203" s="52">
        <v>5</v>
      </c>
      <c r="H203" s="41">
        <f t="shared" si="3"/>
        <v>0.83333333333333337</v>
      </c>
    </row>
    <row r="204" spans="1:8" x14ac:dyDescent="0.25">
      <c r="A204" s="51" t="s">
        <v>4</v>
      </c>
      <c r="B204" s="52">
        <v>2010.3</v>
      </c>
      <c r="C204" s="51" t="s">
        <v>250</v>
      </c>
      <c r="D204" s="51" t="s">
        <v>219</v>
      </c>
      <c r="E204" s="52">
        <v>1</v>
      </c>
      <c r="F204" s="52">
        <v>18</v>
      </c>
      <c r="G204" s="52">
        <v>15</v>
      </c>
      <c r="H204" s="41">
        <f t="shared" si="3"/>
        <v>0.83333333333333337</v>
      </c>
    </row>
    <row r="205" spans="1:8" x14ac:dyDescent="0.25">
      <c r="A205" s="51" t="s">
        <v>4</v>
      </c>
      <c r="B205" s="52">
        <v>2010.3</v>
      </c>
      <c r="C205" s="51" t="s">
        <v>178</v>
      </c>
      <c r="D205" s="51" t="s">
        <v>251</v>
      </c>
      <c r="E205" s="52">
        <v>1</v>
      </c>
      <c r="F205" s="52">
        <v>18</v>
      </c>
      <c r="G205" s="52">
        <v>15</v>
      </c>
      <c r="H205" s="41">
        <f t="shared" si="3"/>
        <v>0.83333333333333337</v>
      </c>
    </row>
    <row r="206" spans="1:8" x14ac:dyDescent="0.25">
      <c r="A206" s="51" t="s">
        <v>5</v>
      </c>
      <c r="B206" s="52">
        <v>2010.3</v>
      </c>
      <c r="C206" s="51" t="s">
        <v>137</v>
      </c>
      <c r="D206" s="51" t="s">
        <v>139</v>
      </c>
      <c r="E206" s="52">
        <v>1</v>
      </c>
      <c r="F206" s="52">
        <v>30</v>
      </c>
      <c r="G206" s="52">
        <v>25</v>
      </c>
      <c r="H206" s="41">
        <f t="shared" si="3"/>
        <v>0.83333333333333337</v>
      </c>
    </row>
    <row r="207" spans="1:8" x14ac:dyDescent="0.25">
      <c r="A207" s="51" t="s">
        <v>5</v>
      </c>
      <c r="B207" s="52">
        <v>2010.3</v>
      </c>
      <c r="C207" s="51" t="s">
        <v>148</v>
      </c>
      <c r="D207" s="51" t="s">
        <v>118</v>
      </c>
      <c r="E207" s="52">
        <v>1</v>
      </c>
      <c r="F207" s="52">
        <v>30</v>
      </c>
      <c r="G207" s="52">
        <v>25</v>
      </c>
      <c r="H207" s="41">
        <f t="shared" si="3"/>
        <v>0.83333333333333337</v>
      </c>
    </row>
    <row r="208" spans="1:8" x14ac:dyDescent="0.25">
      <c r="A208" s="51" t="s">
        <v>1</v>
      </c>
      <c r="B208" s="52">
        <v>2010.3</v>
      </c>
      <c r="C208" s="51" t="s">
        <v>137</v>
      </c>
      <c r="D208" s="51" t="s">
        <v>143</v>
      </c>
      <c r="E208" s="52">
        <v>2</v>
      </c>
      <c r="F208" s="52">
        <v>61</v>
      </c>
      <c r="G208" s="52">
        <v>50</v>
      </c>
      <c r="H208" s="41">
        <f t="shared" si="3"/>
        <v>0.81967213114754101</v>
      </c>
    </row>
    <row r="209" spans="1:8" x14ac:dyDescent="0.25">
      <c r="A209" s="51" t="s">
        <v>3</v>
      </c>
      <c r="B209" s="52">
        <v>2010.3</v>
      </c>
      <c r="C209" s="51" t="s">
        <v>121</v>
      </c>
      <c r="D209" s="51" t="s">
        <v>206</v>
      </c>
      <c r="E209" s="52">
        <v>1</v>
      </c>
      <c r="F209" s="52">
        <v>11</v>
      </c>
      <c r="G209" s="52">
        <v>9</v>
      </c>
      <c r="H209" s="41">
        <f t="shared" si="3"/>
        <v>0.81818181818181823</v>
      </c>
    </row>
    <row r="210" spans="1:8" x14ac:dyDescent="0.25">
      <c r="A210" s="51" t="s">
        <v>1</v>
      </c>
      <c r="B210" s="52">
        <v>2010.3</v>
      </c>
      <c r="C210" s="51" t="s">
        <v>151</v>
      </c>
      <c r="D210" s="51" t="s">
        <v>152</v>
      </c>
      <c r="E210" s="52">
        <v>2</v>
      </c>
      <c r="F210" s="52">
        <v>27</v>
      </c>
      <c r="G210" s="52">
        <v>22</v>
      </c>
      <c r="H210" s="41">
        <f t="shared" si="3"/>
        <v>0.81481481481481477</v>
      </c>
    </row>
    <row r="211" spans="1:8" x14ac:dyDescent="0.25">
      <c r="A211" s="51" t="s">
        <v>4</v>
      </c>
      <c r="B211" s="52">
        <v>2010.3</v>
      </c>
      <c r="C211" s="51" t="s">
        <v>148</v>
      </c>
      <c r="D211" s="51" t="s">
        <v>143</v>
      </c>
      <c r="E211" s="52">
        <v>3</v>
      </c>
      <c r="F211" s="52">
        <v>84</v>
      </c>
      <c r="G211" s="52">
        <v>68</v>
      </c>
      <c r="H211" s="41">
        <f t="shared" si="3"/>
        <v>0.80952380952380953</v>
      </c>
    </row>
    <row r="212" spans="1:8" x14ac:dyDescent="0.25">
      <c r="A212" s="51" t="s">
        <v>1</v>
      </c>
      <c r="B212" s="52">
        <v>2010.3</v>
      </c>
      <c r="C212" s="51" t="s">
        <v>146</v>
      </c>
      <c r="D212" s="51" t="s">
        <v>114</v>
      </c>
      <c r="E212" s="52">
        <v>3</v>
      </c>
      <c r="F212" s="52">
        <v>75</v>
      </c>
      <c r="G212" s="52">
        <v>60</v>
      </c>
      <c r="H212" s="41">
        <f t="shared" si="3"/>
        <v>0.8</v>
      </c>
    </row>
    <row r="213" spans="1:8" x14ac:dyDescent="0.25">
      <c r="A213" s="51" t="s">
        <v>2</v>
      </c>
      <c r="B213" s="52">
        <v>2010.3</v>
      </c>
      <c r="C213" s="51" t="s">
        <v>137</v>
      </c>
      <c r="D213" s="51" t="s">
        <v>144</v>
      </c>
      <c r="E213" s="52">
        <v>1</v>
      </c>
      <c r="F213" s="52">
        <v>20</v>
      </c>
      <c r="G213" s="52">
        <v>16</v>
      </c>
      <c r="H213" s="41">
        <f t="shared" si="3"/>
        <v>0.8</v>
      </c>
    </row>
    <row r="214" spans="1:8" x14ac:dyDescent="0.25">
      <c r="A214" s="51" t="s">
        <v>2</v>
      </c>
      <c r="B214" s="52">
        <v>2010.3</v>
      </c>
      <c r="C214" s="51" t="s">
        <v>148</v>
      </c>
      <c r="D214" s="51" t="s">
        <v>143</v>
      </c>
      <c r="E214" s="52">
        <v>1</v>
      </c>
      <c r="F214" s="52">
        <v>20</v>
      </c>
      <c r="G214" s="52">
        <v>16</v>
      </c>
      <c r="H214" s="41">
        <f t="shared" si="3"/>
        <v>0.8</v>
      </c>
    </row>
    <row r="215" spans="1:8" x14ac:dyDescent="0.25">
      <c r="A215" s="51" t="s">
        <v>2</v>
      </c>
      <c r="B215" s="52">
        <v>2010.3</v>
      </c>
      <c r="C215" s="51" t="s">
        <v>154</v>
      </c>
      <c r="D215" s="51" t="s">
        <v>160</v>
      </c>
      <c r="E215" s="52">
        <v>1</v>
      </c>
      <c r="F215" s="52">
        <v>25</v>
      </c>
      <c r="G215" s="52">
        <v>20</v>
      </c>
      <c r="H215" s="41">
        <f t="shared" si="3"/>
        <v>0.8</v>
      </c>
    </row>
    <row r="216" spans="1:8" x14ac:dyDescent="0.25">
      <c r="A216" s="51" t="s">
        <v>2</v>
      </c>
      <c r="B216" s="52">
        <v>2010.3</v>
      </c>
      <c r="C216" s="51" t="s">
        <v>159</v>
      </c>
      <c r="D216" s="51" t="s">
        <v>161</v>
      </c>
      <c r="E216" s="52">
        <v>1</v>
      </c>
      <c r="F216" s="52">
        <v>25</v>
      </c>
      <c r="G216" s="52">
        <v>20</v>
      </c>
      <c r="H216" s="41">
        <f t="shared" si="3"/>
        <v>0.8</v>
      </c>
    </row>
    <row r="217" spans="1:8" x14ac:dyDescent="0.25">
      <c r="A217" s="51" t="s">
        <v>2</v>
      </c>
      <c r="B217" s="52">
        <v>2010.3</v>
      </c>
      <c r="C217" s="51" t="s">
        <v>178</v>
      </c>
      <c r="D217" s="51" t="s">
        <v>118</v>
      </c>
      <c r="E217" s="52">
        <v>1</v>
      </c>
      <c r="F217" s="52">
        <v>25</v>
      </c>
      <c r="G217" s="52">
        <v>20</v>
      </c>
      <c r="H217" s="41">
        <f t="shared" si="3"/>
        <v>0.8</v>
      </c>
    </row>
    <row r="218" spans="1:8" x14ac:dyDescent="0.25">
      <c r="A218" s="51" t="s">
        <v>3</v>
      </c>
      <c r="B218" s="52">
        <v>2010.3</v>
      </c>
      <c r="C218" s="51" t="s">
        <v>111</v>
      </c>
      <c r="D218" s="51" t="s">
        <v>185</v>
      </c>
      <c r="E218" s="52">
        <v>1</v>
      </c>
      <c r="F218" s="52">
        <v>25</v>
      </c>
      <c r="G218" s="52">
        <v>20</v>
      </c>
      <c r="H218" s="41">
        <f t="shared" si="3"/>
        <v>0.8</v>
      </c>
    </row>
    <row r="219" spans="1:8" x14ac:dyDescent="0.25">
      <c r="A219" s="51" t="s">
        <v>3</v>
      </c>
      <c r="B219" s="52">
        <v>2010.3</v>
      </c>
      <c r="C219" s="51" t="s">
        <v>121</v>
      </c>
      <c r="D219" s="51" t="s">
        <v>204</v>
      </c>
      <c r="E219" s="52">
        <v>1</v>
      </c>
      <c r="F219" s="52">
        <v>25</v>
      </c>
      <c r="G219" s="52">
        <v>20</v>
      </c>
      <c r="H219" s="41">
        <f t="shared" si="3"/>
        <v>0.8</v>
      </c>
    </row>
    <row r="220" spans="1:8" x14ac:dyDescent="0.25">
      <c r="A220" s="51" t="s">
        <v>4</v>
      </c>
      <c r="B220" s="52">
        <v>2010.3</v>
      </c>
      <c r="C220" s="51" t="s">
        <v>148</v>
      </c>
      <c r="D220" s="51" t="s">
        <v>155</v>
      </c>
      <c r="E220" s="52">
        <v>2</v>
      </c>
      <c r="F220" s="52">
        <v>75</v>
      </c>
      <c r="G220" s="52">
        <v>60</v>
      </c>
      <c r="H220" s="41">
        <f t="shared" si="3"/>
        <v>0.8</v>
      </c>
    </row>
    <row r="221" spans="1:8" x14ac:dyDescent="0.25">
      <c r="A221" s="51" t="s">
        <v>4</v>
      </c>
      <c r="B221" s="52">
        <v>2010.3</v>
      </c>
      <c r="C221" s="51" t="s">
        <v>178</v>
      </c>
      <c r="D221" s="51" t="s">
        <v>181</v>
      </c>
      <c r="E221" s="52">
        <v>1</v>
      </c>
      <c r="F221" s="52">
        <v>15</v>
      </c>
      <c r="G221" s="52">
        <v>12</v>
      </c>
      <c r="H221" s="41">
        <f t="shared" si="3"/>
        <v>0.8</v>
      </c>
    </row>
    <row r="222" spans="1:8" x14ac:dyDescent="0.25">
      <c r="A222" s="51" t="s">
        <v>4</v>
      </c>
      <c r="B222" s="52">
        <v>2010.3</v>
      </c>
      <c r="C222" s="51" t="s">
        <v>178</v>
      </c>
      <c r="D222" s="51" t="s">
        <v>186</v>
      </c>
      <c r="E222" s="52">
        <v>1</v>
      </c>
      <c r="F222" s="52">
        <v>20</v>
      </c>
      <c r="G222" s="52">
        <v>16</v>
      </c>
      <c r="H222" s="41">
        <f t="shared" si="3"/>
        <v>0.8</v>
      </c>
    </row>
    <row r="223" spans="1:8" x14ac:dyDescent="0.25">
      <c r="A223" s="51" t="s">
        <v>2</v>
      </c>
      <c r="B223" s="52">
        <v>2010.3</v>
      </c>
      <c r="C223" s="51" t="s">
        <v>137</v>
      </c>
      <c r="D223" s="51" t="s">
        <v>142</v>
      </c>
      <c r="E223" s="52">
        <v>1</v>
      </c>
      <c r="F223" s="52">
        <v>25</v>
      </c>
      <c r="G223" s="52">
        <v>19</v>
      </c>
      <c r="H223" s="41">
        <f t="shared" si="3"/>
        <v>0.76</v>
      </c>
    </row>
    <row r="224" spans="1:8" x14ac:dyDescent="0.25">
      <c r="A224" s="51" t="s">
        <v>3</v>
      </c>
      <c r="B224" s="52">
        <v>2010.3</v>
      </c>
      <c r="C224" s="51" t="s">
        <v>198</v>
      </c>
      <c r="D224" s="51" t="s">
        <v>171</v>
      </c>
      <c r="E224" s="52">
        <v>1</v>
      </c>
      <c r="F224" s="52">
        <v>25</v>
      </c>
      <c r="G224" s="52">
        <v>19</v>
      </c>
      <c r="H224" s="41">
        <f t="shared" si="3"/>
        <v>0.76</v>
      </c>
    </row>
    <row r="225" spans="1:8" x14ac:dyDescent="0.25">
      <c r="A225" s="51" t="s">
        <v>3</v>
      </c>
      <c r="B225" s="52">
        <v>2010.3</v>
      </c>
      <c r="C225" s="51" t="s">
        <v>121</v>
      </c>
      <c r="D225" s="51" t="s">
        <v>201</v>
      </c>
      <c r="E225" s="52">
        <v>1</v>
      </c>
      <c r="F225" s="52">
        <v>25</v>
      </c>
      <c r="G225" s="52">
        <v>19</v>
      </c>
      <c r="H225" s="41">
        <f t="shared" si="3"/>
        <v>0.76</v>
      </c>
    </row>
    <row r="226" spans="1:8" x14ac:dyDescent="0.25">
      <c r="A226" s="51" t="s">
        <v>3</v>
      </c>
      <c r="B226" s="52">
        <v>2010.3</v>
      </c>
      <c r="C226" s="51" t="s">
        <v>220</v>
      </c>
      <c r="D226" s="51" t="s">
        <v>185</v>
      </c>
      <c r="E226" s="52">
        <v>1</v>
      </c>
      <c r="F226" s="52">
        <v>25</v>
      </c>
      <c r="G226" s="52">
        <v>19</v>
      </c>
      <c r="H226" s="41">
        <f t="shared" si="3"/>
        <v>0.76</v>
      </c>
    </row>
    <row r="227" spans="1:8" x14ac:dyDescent="0.25">
      <c r="A227" s="51" t="s">
        <v>3</v>
      </c>
      <c r="B227" s="52">
        <v>2010.3</v>
      </c>
      <c r="C227" s="51" t="s">
        <v>64</v>
      </c>
      <c r="D227" s="51" t="s">
        <v>125</v>
      </c>
      <c r="E227" s="52">
        <v>1</v>
      </c>
      <c r="F227" s="52">
        <v>25</v>
      </c>
      <c r="G227" s="52">
        <v>19</v>
      </c>
      <c r="H227" s="41">
        <f t="shared" si="3"/>
        <v>0.76</v>
      </c>
    </row>
    <row r="228" spans="1:8" x14ac:dyDescent="0.25">
      <c r="A228" s="51" t="s">
        <v>3</v>
      </c>
      <c r="B228" s="52">
        <v>2010.3</v>
      </c>
      <c r="C228" s="51" t="s">
        <v>151</v>
      </c>
      <c r="D228" s="51" t="s">
        <v>153</v>
      </c>
      <c r="E228" s="52">
        <v>1</v>
      </c>
      <c r="F228" s="52">
        <v>25</v>
      </c>
      <c r="G228" s="52">
        <v>19</v>
      </c>
      <c r="H228" s="41">
        <f t="shared" si="3"/>
        <v>0.76</v>
      </c>
    </row>
    <row r="229" spans="1:8" x14ac:dyDescent="0.25">
      <c r="A229" s="51" t="s">
        <v>4</v>
      </c>
      <c r="B229" s="52">
        <v>2010.3</v>
      </c>
      <c r="C229" s="51" t="s">
        <v>148</v>
      </c>
      <c r="D229" s="51" t="s">
        <v>248</v>
      </c>
      <c r="E229" s="52">
        <v>1</v>
      </c>
      <c r="F229" s="52">
        <v>25</v>
      </c>
      <c r="G229" s="52">
        <v>19</v>
      </c>
      <c r="H229" s="41">
        <f t="shared" si="3"/>
        <v>0.76</v>
      </c>
    </row>
    <row r="230" spans="1:8" x14ac:dyDescent="0.25">
      <c r="A230" s="51" t="s">
        <v>5</v>
      </c>
      <c r="B230" s="52">
        <v>2010.3</v>
      </c>
      <c r="C230" s="51" t="s">
        <v>135</v>
      </c>
      <c r="D230" s="51" t="s">
        <v>136</v>
      </c>
      <c r="E230" s="52">
        <v>1</v>
      </c>
      <c r="F230" s="52">
        <v>25</v>
      </c>
      <c r="G230" s="52">
        <v>19</v>
      </c>
      <c r="H230" s="41">
        <f t="shared" si="3"/>
        <v>0.76</v>
      </c>
    </row>
    <row r="231" spans="1:8" x14ac:dyDescent="0.25">
      <c r="A231" s="51" t="s">
        <v>1</v>
      </c>
      <c r="B231" s="52">
        <v>2010.3</v>
      </c>
      <c r="C231" s="51" t="s">
        <v>130</v>
      </c>
      <c r="D231" s="51" t="s">
        <v>133</v>
      </c>
      <c r="E231" s="52">
        <v>2</v>
      </c>
      <c r="F231" s="52">
        <v>45</v>
      </c>
      <c r="G231" s="52">
        <v>34</v>
      </c>
      <c r="H231" s="41">
        <f t="shared" si="3"/>
        <v>0.75555555555555554</v>
      </c>
    </row>
    <row r="232" spans="1:8" x14ac:dyDescent="0.25">
      <c r="A232" s="51" t="s">
        <v>5</v>
      </c>
      <c r="B232" s="52">
        <v>2010.3</v>
      </c>
      <c r="C232" s="51" t="s">
        <v>137</v>
      </c>
      <c r="D232" s="51" t="s">
        <v>144</v>
      </c>
      <c r="E232" s="52">
        <v>1</v>
      </c>
      <c r="F232" s="52">
        <v>20</v>
      </c>
      <c r="G232" s="52">
        <v>15</v>
      </c>
      <c r="H232" s="41">
        <f t="shared" si="3"/>
        <v>0.75</v>
      </c>
    </row>
    <row r="233" spans="1:8" x14ac:dyDescent="0.25">
      <c r="A233" s="51" t="s">
        <v>1</v>
      </c>
      <c r="B233" s="52">
        <v>2010.3</v>
      </c>
      <c r="C233" s="51" t="s">
        <v>137</v>
      </c>
      <c r="D233" s="51" t="s">
        <v>144</v>
      </c>
      <c r="E233" s="52">
        <v>3</v>
      </c>
      <c r="F233" s="52">
        <v>85</v>
      </c>
      <c r="G233" s="52">
        <v>63</v>
      </c>
      <c r="H233" s="41">
        <f t="shared" si="3"/>
        <v>0.74117647058823533</v>
      </c>
    </row>
    <row r="234" spans="1:8" x14ac:dyDescent="0.25">
      <c r="A234" s="51" t="s">
        <v>4</v>
      </c>
      <c r="B234" s="52">
        <v>2010.3</v>
      </c>
      <c r="C234" s="51" t="s">
        <v>113</v>
      </c>
      <c r="D234" s="51" t="s">
        <v>114</v>
      </c>
      <c r="E234" s="52">
        <v>3</v>
      </c>
      <c r="F234" s="52">
        <v>85</v>
      </c>
      <c r="G234" s="52">
        <v>63</v>
      </c>
      <c r="H234" s="41">
        <f t="shared" si="3"/>
        <v>0.74117647058823533</v>
      </c>
    </row>
    <row r="235" spans="1:8" x14ac:dyDescent="0.25">
      <c r="A235" s="51" t="s">
        <v>4</v>
      </c>
      <c r="B235" s="52">
        <v>2010.3</v>
      </c>
      <c r="C235" s="51" t="s">
        <v>178</v>
      </c>
      <c r="D235" s="51" t="s">
        <v>118</v>
      </c>
      <c r="E235" s="52">
        <v>3</v>
      </c>
      <c r="F235" s="52">
        <v>65</v>
      </c>
      <c r="G235" s="52">
        <v>48</v>
      </c>
      <c r="H235" s="41">
        <f t="shared" si="3"/>
        <v>0.7384615384615385</v>
      </c>
    </row>
    <row r="236" spans="1:8" x14ac:dyDescent="0.25">
      <c r="A236" s="51" t="s">
        <v>4</v>
      </c>
      <c r="B236" s="52">
        <v>2010.3</v>
      </c>
      <c r="C236" s="51" t="s">
        <v>178</v>
      </c>
      <c r="D236" s="51" t="s">
        <v>173</v>
      </c>
      <c r="E236" s="52">
        <v>3</v>
      </c>
      <c r="F236" s="52">
        <v>70</v>
      </c>
      <c r="G236" s="52">
        <v>51</v>
      </c>
      <c r="H236" s="41">
        <f t="shared" si="3"/>
        <v>0.72857142857142854</v>
      </c>
    </row>
    <row r="237" spans="1:8" x14ac:dyDescent="0.25">
      <c r="A237" s="51" t="s">
        <v>1</v>
      </c>
      <c r="B237" s="52">
        <v>2010.3</v>
      </c>
      <c r="C237" s="51" t="s">
        <v>20</v>
      </c>
      <c r="D237" s="51" t="s">
        <v>120</v>
      </c>
      <c r="E237" s="52">
        <v>2</v>
      </c>
      <c r="F237" s="52">
        <v>50</v>
      </c>
      <c r="G237" s="52">
        <v>36</v>
      </c>
      <c r="H237" s="41">
        <f t="shared" si="3"/>
        <v>0.72</v>
      </c>
    </row>
    <row r="238" spans="1:8" x14ac:dyDescent="0.25">
      <c r="A238" s="51" t="s">
        <v>2</v>
      </c>
      <c r="B238" s="52">
        <v>2010.3</v>
      </c>
      <c r="C238" s="51" t="s">
        <v>148</v>
      </c>
      <c r="D238" s="51" t="s">
        <v>118</v>
      </c>
      <c r="E238" s="52">
        <v>1</v>
      </c>
      <c r="F238" s="52">
        <v>25</v>
      </c>
      <c r="G238" s="52">
        <v>18</v>
      </c>
      <c r="H238" s="41">
        <f t="shared" si="3"/>
        <v>0.72</v>
      </c>
    </row>
    <row r="239" spans="1:8" x14ac:dyDescent="0.25">
      <c r="A239" s="51" t="s">
        <v>2</v>
      </c>
      <c r="B239" s="52">
        <v>2010.3</v>
      </c>
      <c r="C239" s="51" t="s">
        <v>178</v>
      </c>
      <c r="D239" s="51" t="s">
        <v>173</v>
      </c>
      <c r="E239" s="52">
        <v>1</v>
      </c>
      <c r="F239" s="52">
        <v>25</v>
      </c>
      <c r="G239" s="52">
        <v>18</v>
      </c>
      <c r="H239" s="41">
        <f t="shared" si="3"/>
        <v>0.72</v>
      </c>
    </row>
    <row r="240" spans="1:8" x14ac:dyDescent="0.25">
      <c r="A240" s="51" t="s">
        <v>3</v>
      </c>
      <c r="B240" s="52">
        <v>2010.3</v>
      </c>
      <c r="C240" s="51" t="s">
        <v>165</v>
      </c>
      <c r="D240" s="51" t="s">
        <v>190</v>
      </c>
      <c r="E240" s="52">
        <v>1</v>
      </c>
      <c r="F240" s="52">
        <v>25</v>
      </c>
      <c r="G240" s="52">
        <v>18</v>
      </c>
      <c r="H240" s="41">
        <f t="shared" si="3"/>
        <v>0.72</v>
      </c>
    </row>
    <row r="241" spans="1:8" x14ac:dyDescent="0.25">
      <c r="A241" s="51" t="s">
        <v>3</v>
      </c>
      <c r="B241" s="52">
        <v>2010.3</v>
      </c>
      <c r="C241" s="51" t="s">
        <v>121</v>
      </c>
      <c r="D241" s="51" t="s">
        <v>209</v>
      </c>
      <c r="E241" s="52">
        <v>1</v>
      </c>
      <c r="F241" s="52">
        <v>25</v>
      </c>
      <c r="G241" s="52">
        <v>18</v>
      </c>
      <c r="H241" s="41">
        <f t="shared" si="3"/>
        <v>0.72</v>
      </c>
    </row>
    <row r="242" spans="1:8" x14ac:dyDescent="0.25">
      <c r="A242" s="51" t="s">
        <v>4</v>
      </c>
      <c r="B242" s="52">
        <v>2010.3</v>
      </c>
      <c r="C242" s="51" t="s">
        <v>217</v>
      </c>
      <c r="D242" s="51" t="s">
        <v>245</v>
      </c>
      <c r="E242" s="52">
        <v>1</v>
      </c>
      <c r="F242" s="52">
        <v>25</v>
      </c>
      <c r="G242" s="52">
        <v>18</v>
      </c>
      <c r="H242" s="41">
        <f t="shared" si="3"/>
        <v>0.72</v>
      </c>
    </row>
    <row r="243" spans="1:8" x14ac:dyDescent="0.25">
      <c r="A243" s="51" t="s">
        <v>1</v>
      </c>
      <c r="B243" s="52">
        <v>2010.3</v>
      </c>
      <c r="C243" s="51" t="s">
        <v>115</v>
      </c>
      <c r="D243" s="51" t="s">
        <v>114</v>
      </c>
      <c r="E243" s="52">
        <v>3</v>
      </c>
      <c r="F243" s="52">
        <v>75</v>
      </c>
      <c r="G243" s="52">
        <v>53</v>
      </c>
      <c r="H243" s="41">
        <f t="shared" si="3"/>
        <v>0.70666666666666667</v>
      </c>
    </row>
    <row r="244" spans="1:8" x14ac:dyDescent="0.25">
      <c r="A244" s="51" t="s">
        <v>1</v>
      </c>
      <c r="B244" s="52">
        <v>2010.3</v>
      </c>
      <c r="C244" s="51" t="s">
        <v>159</v>
      </c>
      <c r="D244" s="51" t="s">
        <v>118</v>
      </c>
      <c r="E244" s="52">
        <v>3</v>
      </c>
      <c r="F244" s="52">
        <v>75</v>
      </c>
      <c r="G244" s="52">
        <v>52</v>
      </c>
      <c r="H244" s="41">
        <f t="shared" si="3"/>
        <v>0.69333333333333336</v>
      </c>
    </row>
    <row r="245" spans="1:8" x14ac:dyDescent="0.25">
      <c r="A245" s="51" t="s">
        <v>1</v>
      </c>
      <c r="B245" s="52">
        <v>2010.3</v>
      </c>
      <c r="C245" s="51" t="s">
        <v>148</v>
      </c>
      <c r="D245" s="51" t="s">
        <v>144</v>
      </c>
      <c r="E245" s="52">
        <v>3</v>
      </c>
      <c r="F245" s="52">
        <v>90</v>
      </c>
      <c r="G245" s="52">
        <v>62</v>
      </c>
      <c r="H245" s="41">
        <f t="shared" si="3"/>
        <v>0.68888888888888888</v>
      </c>
    </row>
    <row r="246" spans="1:8" x14ac:dyDescent="0.25">
      <c r="A246" s="51" t="s">
        <v>1</v>
      </c>
      <c r="B246" s="52">
        <v>2010.3</v>
      </c>
      <c r="C246" s="51" t="s">
        <v>148</v>
      </c>
      <c r="D246" s="51" t="s">
        <v>143</v>
      </c>
      <c r="E246" s="52">
        <v>2</v>
      </c>
      <c r="F246" s="52">
        <v>60</v>
      </c>
      <c r="G246" s="52">
        <v>41</v>
      </c>
      <c r="H246" s="41">
        <f t="shared" si="3"/>
        <v>0.68333333333333335</v>
      </c>
    </row>
    <row r="247" spans="1:8" x14ac:dyDescent="0.25">
      <c r="A247" s="51" t="s">
        <v>1</v>
      </c>
      <c r="B247" s="52">
        <v>2010.3</v>
      </c>
      <c r="C247" s="51" t="s">
        <v>115</v>
      </c>
      <c r="D247" s="51" t="s">
        <v>117</v>
      </c>
      <c r="E247" s="52">
        <v>1</v>
      </c>
      <c r="F247" s="52">
        <v>25</v>
      </c>
      <c r="G247" s="52">
        <v>17</v>
      </c>
      <c r="H247" s="41">
        <f t="shared" si="3"/>
        <v>0.68</v>
      </c>
    </row>
    <row r="248" spans="1:8" x14ac:dyDescent="0.25">
      <c r="A248" s="51" t="s">
        <v>1</v>
      </c>
      <c r="B248" s="52">
        <v>2010.3</v>
      </c>
      <c r="C248" s="51" t="s">
        <v>137</v>
      </c>
      <c r="D248" s="51" t="s">
        <v>145</v>
      </c>
      <c r="E248" s="52">
        <v>2</v>
      </c>
      <c r="F248" s="52">
        <v>50</v>
      </c>
      <c r="G248" s="52">
        <v>34</v>
      </c>
      <c r="H248" s="41">
        <f t="shared" si="3"/>
        <v>0.68</v>
      </c>
    </row>
    <row r="249" spans="1:8" x14ac:dyDescent="0.25">
      <c r="A249" s="51" t="s">
        <v>2</v>
      </c>
      <c r="B249" s="52">
        <v>2010.3</v>
      </c>
      <c r="C249" s="51" t="s">
        <v>165</v>
      </c>
      <c r="D249" s="51" t="s">
        <v>144</v>
      </c>
      <c r="E249" s="52">
        <v>1</v>
      </c>
      <c r="F249" s="52">
        <v>25</v>
      </c>
      <c r="G249" s="52">
        <v>17</v>
      </c>
      <c r="H249" s="41">
        <f t="shared" si="3"/>
        <v>0.68</v>
      </c>
    </row>
    <row r="250" spans="1:8" x14ac:dyDescent="0.25">
      <c r="A250" s="51" t="s">
        <v>2</v>
      </c>
      <c r="B250" s="52">
        <v>2010.3</v>
      </c>
      <c r="C250" s="51" t="s">
        <v>169</v>
      </c>
      <c r="D250" s="51" t="s">
        <v>170</v>
      </c>
      <c r="E250" s="52">
        <v>1</v>
      </c>
      <c r="F250" s="52">
        <v>25</v>
      </c>
      <c r="G250" s="52">
        <v>17</v>
      </c>
      <c r="H250" s="41">
        <f t="shared" si="3"/>
        <v>0.68</v>
      </c>
    </row>
    <row r="251" spans="1:8" x14ac:dyDescent="0.25">
      <c r="A251" s="51" t="s">
        <v>2</v>
      </c>
      <c r="B251" s="52">
        <v>2010.3</v>
      </c>
      <c r="C251" s="51" t="s">
        <v>154</v>
      </c>
      <c r="D251" s="51" t="s">
        <v>119</v>
      </c>
      <c r="E251" s="52">
        <v>1</v>
      </c>
      <c r="F251" s="52">
        <v>25</v>
      </c>
      <c r="G251" s="52">
        <v>17</v>
      </c>
      <c r="H251" s="41">
        <f t="shared" si="3"/>
        <v>0.68</v>
      </c>
    </row>
    <row r="252" spans="1:8" x14ac:dyDescent="0.25">
      <c r="A252" s="51" t="s">
        <v>3</v>
      </c>
      <c r="B252" s="52">
        <v>2010.3</v>
      </c>
      <c r="C252" s="51" t="s">
        <v>121</v>
      </c>
      <c r="D252" s="51" t="s">
        <v>202</v>
      </c>
      <c r="E252" s="52">
        <v>1</v>
      </c>
      <c r="F252" s="52">
        <v>25</v>
      </c>
      <c r="G252" s="52">
        <v>17</v>
      </c>
      <c r="H252" s="41">
        <f t="shared" si="3"/>
        <v>0.68</v>
      </c>
    </row>
    <row r="253" spans="1:8" x14ac:dyDescent="0.25">
      <c r="A253" s="51" t="s">
        <v>3</v>
      </c>
      <c r="B253" s="52">
        <v>2010.3</v>
      </c>
      <c r="C253" s="51" t="s">
        <v>121</v>
      </c>
      <c r="D253" s="51" t="s">
        <v>203</v>
      </c>
      <c r="E253" s="52">
        <v>1</v>
      </c>
      <c r="F253" s="52">
        <v>25</v>
      </c>
      <c r="G253" s="52">
        <v>17</v>
      </c>
      <c r="H253" s="41">
        <f t="shared" si="3"/>
        <v>0.68</v>
      </c>
    </row>
    <row r="254" spans="1:8" x14ac:dyDescent="0.25">
      <c r="A254" s="51" t="s">
        <v>1</v>
      </c>
      <c r="B254" s="52">
        <v>2010.3</v>
      </c>
      <c r="C254" s="51" t="s">
        <v>151</v>
      </c>
      <c r="D254" s="51" t="s">
        <v>119</v>
      </c>
      <c r="E254" s="52">
        <v>2</v>
      </c>
      <c r="F254" s="52">
        <v>56</v>
      </c>
      <c r="G254" s="52">
        <v>38</v>
      </c>
      <c r="H254" s="41">
        <f t="shared" si="3"/>
        <v>0.6785714285714286</v>
      </c>
    </row>
    <row r="255" spans="1:8" x14ac:dyDescent="0.25">
      <c r="A255" s="51" t="s">
        <v>1</v>
      </c>
      <c r="B255" s="52">
        <v>2010.3</v>
      </c>
      <c r="C255" s="51" t="s">
        <v>121</v>
      </c>
      <c r="D255" s="51" t="s">
        <v>123</v>
      </c>
      <c r="E255" s="52">
        <v>2</v>
      </c>
      <c r="F255" s="52">
        <v>31</v>
      </c>
      <c r="G255" s="52">
        <v>21</v>
      </c>
      <c r="H255" s="41">
        <f t="shared" si="3"/>
        <v>0.67741935483870963</v>
      </c>
    </row>
    <row r="256" spans="1:8" x14ac:dyDescent="0.25">
      <c r="A256" s="51" t="s">
        <v>4</v>
      </c>
      <c r="B256" s="52">
        <v>2010.3</v>
      </c>
      <c r="C256" s="51" t="s">
        <v>178</v>
      </c>
      <c r="D256" s="51" t="s">
        <v>253</v>
      </c>
      <c r="E256" s="52">
        <v>1</v>
      </c>
      <c r="F256" s="52">
        <v>15</v>
      </c>
      <c r="G256" s="52">
        <v>10</v>
      </c>
      <c r="H256" s="41">
        <f t="shared" si="3"/>
        <v>0.66666666666666663</v>
      </c>
    </row>
    <row r="257" spans="1:8" x14ac:dyDescent="0.25">
      <c r="A257" s="51" t="s">
        <v>4</v>
      </c>
      <c r="B257" s="52">
        <v>2010.3</v>
      </c>
      <c r="C257" s="51" t="s">
        <v>254</v>
      </c>
      <c r="D257" s="51" t="s">
        <v>218</v>
      </c>
      <c r="E257" s="52">
        <v>2</v>
      </c>
      <c r="F257" s="52">
        <v>45</v>
      </c>
      <c r="G257" s="52">
        <v>30</v>
      </c>
      <c r="H257" s="41">
        <f t="shared" si="3"/>
        <v>0.66666666666666663</v>
      </c>
    </row>
    <row r="258" spans="1:8" x14ac:dyDescent="0.25">
      <c r="A258" s="51" t="s">
        <v>4</v>
      </c>
      <c r="B258" s="52">
        <v>2010.3</v>
      </c>
      <c r="C258" s="51" t="s">
        <v>256</v>
      </c>
      <c r="D258" s="51" t="s">
        <v>218</v>
      </c>
      <c r="E258" s="52">
        <v>1</v>
      </c>
      <c r="F258" s="52">
        <v>15</v>
      </c>
      <c r="G258" s="52">
        <v>10</v>
      </c>
      <c r="H258" s="41">
        <f t="shared" ref="H258:H321" si="4">G258/F258</f>
        <v>0.66666666666666663</v>
      </c>
    </row>
    <row r="259" spans="1:8" x14ac:dyDescent="0.25">
      <c r="A259" s="51" t="s">
        <v>5</v>
      </c>
      <c r="B259" s="52">
        <v>2010.3</v>
      </c>
      <c r="C259" s="51" t="s">
        <v>137</v>
      </c>
      <c r="D259" s="51" t="s">
        <v>143</v>
      </c>
      <c r="E259" s="52">
        <v>1</v>
      </c>
      <c r="F259" s="52">
        <v>20</v>
      </c>
      <c r="G259" s="52">
        <v>13</v>
      </c>
      <c r="H259" s="41">
        <f t="shared" si="4"/>
        <v>0.65</v>
      </c>
    </row>
    <row r="260" spans="1:8" x14ac:dyDescent="0.25">
      <c r="A260" s="51" t="s">
        <v>5</v>
      </c>
      <c r="B260" s="52">
        <v>2010.3</v>
      </c>
      <c r="C260" s="51" t="s">
        <v>148</v>
      </c>
      <c r="D260" s="51" t="s">
        <v>144</v>
      </c>
      <c r="E260" s="52">
        <v>1</v>
      </c>
      <c r="F260" s="52">
        <v>20</v>
      </c>
      <c r="G260" s="52">
        <v>13</v>
      </c>
      <c r="H260" s="41">
        <f t="shared" si="4"/>
        <v>0.65</v>
      </c>
    </row>
    <row r="261" spans="1:8" x14ac:dyDescent="0.25">
      <c r="A261" s="51" t="s">
        <v>2</v>
      </c>
      <c r="B261" s="52">
        <v>2010.3</v>
      </c>
      <c r="C261" s="51" t="s">
        <v>130</v>
      </c>
      <c r="D261" s="51" t="s">
        <v>168</v>
      </c>
      <c r="E261" s="52">
        <v>1</v>
      </c>
      <c r="F261" s="52">
        <v>25</v>
      </c>
      <c r="G261" s="52">
        <v>16</v>
      </c>
      <c r="H261" s="41">
        <f t="shared" si="4"/>
        <v>0.64</v>
      </c>
    </row>
    <row r="262" spans="1:8" x14ac:dyDescent="0.25">
      <c r="A262" s="51" t="s">
        <v>2</v>
      </c>
      <c r="B262" s="52">
        <v>2010.3</v>
      </c>
      <c r="C262" s="51" t="s">
        <v>182</v>
      </c>
      <c r="D262" s="51" t="s">
        <v>183</v>
      </c>
      <c r="E262" s="52">
        <v>1</v>
      </c>
      <c r="F262" s="52">
        <v>25</v>
      </c>
      <c r="G262" s="52">
        <v>16</v>
      </c>
      <c r="H262" s="41">
        <f t="shared" si="4"/>
        <v>0.64</v>
      </c>
    </row>
    <row r="263" spans="1:8" x14ac:dyDescent="0.25">
      <c r="A263" s="51" t="s">
        <v>5</v>
      </c>
      <c r="B263" s="52">
        <v>2010.3</v>
      </c>
      <c r="C263" s="51" t="s">
        <v>115</v>
      </c>
      <c r="D263" s="51" t="s">
        <v>119</v>
      </c>
      <c r="E263" s="52">
        <v>1</v>
      </c>
      <c r="F263" s="52">
        <v>25</v>
      </c>
      <c r="G263" s="52">
        <v>16</v>
      </c>
      <c r="H263" s="41">
        <f t="shared" si="4"/>
        <v>0.64</v>
      </c>
    </row>
    <row r="264" spans="1:8" x14ac:dyDescent="0.25">
      <c r="A264" s="51" t="s">
        <v>5</v>
      </c>
      <c r="B264" s="52">
        <v>2010.3</v>
      </c>
      <c r="C264" s="51" t="s">
        <v>137</v>
      </c>
      <c r="D264" s="51" t="s">
        <v>145</v>
      </c>
      <c r="E264" s="52">
        <v>2</v>
      </c>
      <c r="F264" s="52">
        <v>40</v>
      </c>
      <c r="G264" s="52">
        <v>25</v>
      </c>
      <c r="H264" s="41">
        <f t="shared" si="4"/>
        <v>0.625</v>
      </c>
    </row>
    <row r="265" spans="1:8" x14ac:dyDescent="0.25">
      <c r="A265" s="51" t="s">
        <v>5</v>
      </c>
      <c r="B265" s="52">
        <v>2010.3</v>
      </c>
      <c r="C265" s="51" t="s">
        <v>137</v>
      </c>
      <c r="D265" s="51" t="s">
        <v>142</v>
      </c>
      <c r="E265" s="52">
        <v>2</v>
      </c>
      <c r="F265" s="52">
        <v>60</v>
      </c>
      <c r="G265" s="52">
        <v>37</v>
      </c>
      <c r="H265" s="41">
        <f t="shared" si="4"/>
        <v>0.6166666666666667</v>
      </c>
    </row>
    <row r="266" spans="1:8" x14ac:dyDescent="0.25">
      <c r="A266" s="51" t="s">
        <v>1</v>
      </c>
      <c r="B266" s="52">
        <v>2010.3</v>
      </c>
      <c r="C266" s="51" t="s">
        <v>137</v>
      </c>
      <c r="D266" s="51" t="s">
        <v>138</v>
      </c>
      <c r="E266" s="52">
        <v>1</v>
      </c>
      <c r="F266" s="52">
        <v>25</v>
      </c>
      <c r="G266" s="52">
        <v>15</v>
      </c>
      <c r="H266" s="41">
        <f t="shared" si="4"/>
        <v>0.6</v>
      </c>
    </row>
    <row r="267" spans="1:8" x14ac:dyDescent="0.25">
      <c r="A267" s="51" t="s">
        <v>1</v>
      </c>
      <c r="B267" s="52">
        <v>2010.3</v>
      </c>
      <c r="C267" s="51" t="s">
        <v>137</v>
      </c>
      <c r="D267" s="51" t="s">
        <v>117</v>
      </c>
      <c r="E267" s="52">
        <v>2</v>
      </c>
      <c r="F267" s="52">
        <v>50</v>
      </c>
      <c r="G267" s="52">
        <v>30</v>
      </c>
      <c r="H267" s="41">
        <f t="shared" si="4"/>
        <v>0.6</v>
      </c>
    </row>
    <row r="268" spans="1:8" x14ac:dyDescent="0.25">
      <c r="A268" s="51" t="s">
        <v>1</v>
      </c>
      <c r="B268" s="52">
        <v>2010.3</v>
      </c>
      <c r="C268" s="51" t="s">
        <v>159</v>
      </c>
      <c r="D268" s="51" t="s">
        <v>162</v>
      </c>
      <c r="E268" s="52">
        <v>1</v>
      </c>
      <c r="F268" s="52">
        <v>25</v>
      </c>
      <c r="G268" s="52">
        <v>15</v>
      </c>
      <c r="H268" s="41">
        <f t="shared" si="4"/>
        <v>0.6</v>
      </c>
    </row>
    <row r="269" spans="1:8" x14ac:dyDescent="0.25">
      <c r="A269" s="51" t="s">
        <v>2</v>
      </c>
      <c r="B269" s="52">
        <v>2010.3</v>
      </c>
      <c r="C269" s="51" t="s">
        <v>178</v>
      </c>
      <c r="D269" s="51" t="s">
        <v>179</v>
      </c>
      <c r="E269" s="52">
        <v>1</v>
      </c>
      <c r="F269" s="52">
        <v>25</v>
      </c>
      <c r="G269" s="52">
        <v>15</v>
      </c>
      <c r="H269" s="41">
        <f t="shared" si="4"/>
        <v>0.6</v>
      </c>
    </row>
    <row r="270" spans="1:8" x14ac:dyDescent="0.25">
      <c r="A270" s="51" t="s">
        <v>3</v>
      </c>
      <c r="B270" s="52">
        <v>2010.3</v>
      </c>
      <c r="C270" s="51" t="s">
        <v>165</v>
      </c>
      <c r="D270" s="51" t="s">
        <v>191</v>
      </c>
      <c r="E270" s="52">
        <v>1</v>
      </c>
      <c r="F270" s="52">
        <v>10</v>
      </c>
      <c r="G270" s="52">
        <v>6</v>
      </c>
      <c r="H270" s="41">
        <f t="shared" si="4"/>
        <v>0.6</v>
      </c>
    </row>
    <row r="271" spans="1:8" x14ac:dyDescent="0.25">
      <c r="A271" s="51" t="s">
        <v>3</v>
      </c>
      <c r="B271" s="52">
        <v>2010.3</v>
      </c>
      <c r="C271" s="51" t="s">
        <v>115</v>
      </c>
      <c r="D271" s="51" t="s">
        <v>193</v>
      </c>
      <c r="E271" s="52">
        <v>2</v>
      </c>
      <c r="F271" s="52">
        <v>50</v>
      </c>
      <c r="G271" s="52">
        <v>30</v>
      </c>
      <c r="H271" s="41">
        <f t="shared" si="4"/>
        <v>0.6</v>
      </c>
    </row>
    <row r="272" spans="1:8" x14ac:dyDescent="0.25">
      <c r="A272" s="51" t="s">
        <v>3</v>
      </c>
      <c r="B272" s="52">
        <v>2010.3</v>
      </c>
      <c r="C272" s="51" t="s">
        <v>222</v>
      </c>
      <c r="D272" s="51" t="s">
        <v>224</v>
      </c>
      <c r="E272" s="52">
        <v>1</v>
      </c>
      <c r="F272" s="52">
        <v>25</v>
      </c>
      <c r="G272" s="52">
        <v>15</v>
      </c>
      <c r="H272" s="41">
        <f t="shared" si="4"/>
        <v>0.6</v>
      </c>
    </row>
    <row r="273" spans="1:8" x14ac:dyDescent="0.25">
      <c r="A273" s="51" t="s">
        <v>4</v>
      </c>
      <c r="B273" s="52">
        <v>2010.3</v>
      </c>
      <c r="C273" s="51" t="s">
        <v>115</v>
      </c>
      <c r="D273" s="51" t="s">
        <v>241</v>
      </c>
      <c r="E273" s="52">
        <v>1</v>
      </c>
      <c r="F273" s="52">
        <v>5</v>
      </c>
      <c r="G273" s="52">
        <v>3</v>
      </c>
      <c r="H273" s="41">
        <f t="shared" si="4"/>
        <v>0.6</v>
      </c>
    </row>
    <row r="274" spans="1:8" x14ac:dyDescent="0.25">
      <c r="A274" s="51" t="s">
        <v>4</v>
      </c>
      <c r="B274" s="52">
        <v>2010.3</v>
      </c>
      <c r="C274" s="51" t="s">
        <v>246</v>
      </c>
      <c r="D274" s="51" t="s">
        <v>247</v>
      </c>
      <c r="E274" s="52">
        <v>1</v>
      </c>
      <c r="F274" s="52">
        <v>25</v>
      </c>
      <c r="G274" s="52">
        <v>15</v>
      </c>
      <c r="H274" s="41">
        <f t="shared" si="4"/>
        <v>0.6</v>
      </c>
    </row>
    <row r="275" spans="1:8" x14ac:dyDescent="0.25">
      <c r="A275" s="51" t="s">
        <v>4</v>
      </c>
      <c r="B275" s="52">
        <v>2010.3</v>
      </c>
      <c r="C275" s="51" t="s">
        <v>254</v>
      </c>
      <c r="D275" s="51" t="s">
        <v>234</v>
      </c>
      <c r="E275" s="52">
        <v>1</v>
      </c>
      <c r="F275" s="52">
        <v>5</v>
      </c>
      <c r="G275" s="52">
        <v>3</v>
      </c>
      <c r="H275" s="41">
        <f t="shared" si="4"/>
        <v>0.6</v>
      </c>
    </row>
    <row r="276" spans="1:8" x14ac:dyDescent="0.25">
      <c r="A276" s="51" t="s">
        <v>4</v>
      </c>
      <c r="B276" s="52">
        <v>2010.3</v>
      </c>
      <c r="C276" s="51" t="s">
        <v>256</v>
      </c>
      <c r="D276" s="51" t="s">
        <v>161</v>
      </c>
      <c r="E276" s="52">
        <v>1</v>
      </c>
      <c r="F276" s="52">
        <v>5</v>
      </c>
      <c r="G276" s="52">
        <v>3</v>
      </c>
      <c r="H276" s="41">
        <f t="shared" si="4"/>
        <v>0.6</v>
      </c>
    </row>
    <row r="277" spans="1:8" x14ac:dyDescent="0.25">
      <c r="A277" s="51" t="s">
        <v>5</v>
      </c>
      <c r="B277" s="52">
        <v>2010.3</v>
      </c>
      <c r="C277" s="51" t="s">
        <v>165</v>
      </c>
      <c r="D277" s="51" t="s">
        <v>166</v>
      </c>
      <c r="E277" s="52">
        <v>1</v>
      </c>
      <c r="F277" s="52">
        <v>30</v>
      </c>
      <c r="G277" s="52">
        <v>18</v>
      </c>
      <c r="H277" s="41">
        <f t="shared" si="4"/>
        <v>0.6</v>
      </c>
    </row>
    <row r="278" spans="1:8" x14ac:dyDescent="0.25">
      <c r="A278" s="51" t="s">
        <v>5</v>
      </c>
      <c r="B278" s="52">
        <v>2010.3</v>
      </c>
      <c r="C278" s="51" t="s">
        <v>165</v>
      </c>
      <c r="D278" s="51" t="s">
        <v>144</v>
      </c>
      <c r="E278" s="52">
        <v>1</v>
      </c>
      <c r="F278" s="52">
        <v>30</v>
      </c>
      <c r="G278" s="52">
        <v>18</v>
      </c>
      <c r="H278" s="41">
        <f t="shared" si="4"/>
        <v>0.6</v>
      </c>
    </row>
    <row r="279" spans="1:8" x14ac:dyDescent="0.25">
      <c r="A279" s="51" t="s">
        <v>5</v>
      </c>
      <c r="B279" s="52">
        <v>2010.3</v>
      </c>
      <c r="C279" s="51" t="s">
        <v>169</v>
      </c>
      <c r="D279" s="51" t="s">
        <v>243</v>
      </c>
      <c r="E279" s="52">
        <v>1</v>
      </c>
      <c r="F279" s="52">
        <v>30</v>
      </c>
      <c r="G279" s="52">
        <v>17</v>
      </c>
      <c r="H279" s="41">
        <f t="shared" si="4"/>
        <v>0.56666666666666665</v>
      </c>
    </row>
    <row r="280" spans="1:8" x14ac:dyDescent="0.25">
      <c r="A280" s="51" t="s">
        <v>1</v>
      </c>
      <c r="B280" s="52">
        <v>2010.3</v>
      </c>
      <c r="C280" s="51" t="s">
        <v>115</v>
      </c>
      <c r="D280" s="51" t="s">
        <v>116</v>
      </c>
      <c r="E280" s="52">
        <v>1</v>
      </c>
      <c r="F280" s="52">
        <v>25</v>
      </c>
      <c r="G280" s="52">
        <v>14</v>
      </c>
      <c r="H280" s="41">
        <f t="shared" si="4"/>
        <v>0.56000000000000005</v>
      </c>
    </row>
    <row r="281" spans="1:8" x14ac:dyDescent="0.25">
      <c r="A281" s="51" t="s">
        <v>2</v>
      </c>
      <c r="B281" s="52">
        <v>2010.3</v>
      </c>
      <c r="C281" s="51" t="s">
        <v>178</v>
      </c>
      <c r="D281" s="51" t="s">
        <v>181</v>
      </c>
      <c r="E281" s="52">
        <v>1</v>
      </c>
      <c r="F281" s="52">
        <v>25</v>
      </c>
      <c r="G281" s="52">
        <v>14</v>
      </c>
      <c r="H281" s="41">
        <f t="shared" si="4"/>
        <v>0.56000000000000005</v>
      </c>
    </row>
    <row r="282" spans="1:8" x14ac:dyDescent="0.25">
      <c r="A282" s="51" t="s">
        <v>3</v>
      </c>
      <c r="B282" s="52">
        <v>2010.3</v>
      </c>
      <c r="C282" s="51" t="s">
        <v>121</v>
      </c>
      <c r="D282" s="51" t="s">
        <v>205</v>
      </c>
      <c r="E282" s="52">
        <v>1</v>
      </c>
      <c r="F282" s="52">
        <v>25</v>
      </c>
      <c r="G282" s="52">
        <v>14</v>
      </c>
      <c r="H282" s="41">
        <f t="shared" si="4"/>
        <v>0.56000000000000005</v>
      </c>
    </row>
    <row r="283" spans="1:8" x14ac:dyDescent="0.25">
      <c r="A283" s="51" t="s">
        <v>3</v>
      </c>
      <c r="B283" s="52">
        <v>2010.3</v>
      </c>
      <c r="C283" s="51" t="s">
        <v>64</v>
      </c>
      <c r="D283" s="51" t="s">
        <v>230</v>
      </c>
      <c r="E283" s="52">
        <v>1</v>
      </c>
      <c r="F283" s="52">
        <v>25</v>
      </c>
      <c r="G283" s="52">
        <v>14</v>
      </c>
      <c r="H283" s="41">
        <f t="shared" si="4"/>
        <v>0.56000000000000005</v>
      </c>
    </row>
    <row r="284" spans="1:8" x14ac:dyDescent="0.25">
      <c r="A284" s="51" t="s">
        <v>5</v>
      </c>
      <c r="B284" s="52">
        <v>2010.3</v>
      </c>
      <c r="C284" s="51" t="s">
        <v>148</v>
      </c>
      <c r="D284" s="51" t="s">
        <v>143</v>
      </c>
      <c r="E284" s="52">
        <v>1</v>
      </c>
      <c r="F284" s="52">
        <v>20</v>
      </c>
      <c r="G284" s="52">
        <v>11</v>
      </c>
      <c r="H284" s="41">
        <f t="shared" si="4"/>
        <v>0.55000000000000004</v>
      </c>
    </row>
    <row r="285" spans="1:8" x14ac:dyDescent="0.25">
      <c r="A285" s="51" t="s">
        <v>5</v>
      </c>
      <c r="B285" s="52">
        <v>2010.3</v>
      </c>
      <c r="C285" s="51" t="s">
        <v>151</v>
      </c>
      <c r="D285" s="51" t="s">
        <v>119</v>
      </c>
      <c r="E285" s="52">
        <v>1</v>
      </c>
      <c r="F285" s="52">
        <v>30</v>
      </c>
      <c r="G285" s="52">
        <v>16</v>
      </c>
      <c r="H285" s="41">
        <f t="shared" si="4"/>
        <v>0.53333333333333333</v>
      </c>
    </row>
    <row r="286" spans="1:8" x14ac:dyDescent="0.25">
      <c r="A286" s="51" t="s">
        <v>5</v>
      </c>
      <c r="B286" s="52">
        <v>2010.3</v>
      </c>
      <c r="C286" s="51" t="s">
        <v>154</v>
      </c>
      <c r="D286" s="51" t="s">
        <v>117</v>
      </c>
      <c r="E286" s="52">
        <v>1</v>
      </c>
      <c r="F286" s="52">
        <v>30</v>
      </c>
      <c r="G286" s="52">
        <v>16</v>
      </c>
      <c r="H286" s="41">
        <f t="shared" si="4"/>
        <v>0.53333333333333333</v>
      </c>
    </row>
    <row r="287" spans="1:8" x14ac:dyDescent="0.25">
      <c r="A287" s="51" t="s">
        <v>5</v>
      </c>
      <c r="B287" s="52">
        <v>2010.3</v>
      </c>
      <c r="C287" s="51" t="s">
        <v>182</v>
      </c>
      <c r="D287" s="51" t="s">
        <v>183</v>
      </c>
      <c r="E287" s="52">
        <v>1</v>
      </c>
      <c r="F287" s="52">
        <v>30</v>
      </c>
      <c r="G287" s="52">
        <v>16</v>
      </c>
      <c r="H287" s="41">
        <f t="shared" si="4"/>
        <v>0.53333333333333333</v>
      </c>
    </row>
    <row r="288" spans="1:8" x14ac:dyDescent="0.25">
      <c r="A288" s="51" t="s">
        <v>2</v>
      </c>
      <c r="B288" s="52">
        <v>2010.3</v>
      </c>
      <c r="C288" s="51" t="s">
        <v>165</v>
      </c>
      <c r="D288" s="51" t="s">
        <v>167</v>
      </c>
      <c r="E288" s="52">
        <v>1</v>
      </c>
      <c r="F288" s="52">
        <v>25</v>
      </c>
      <c r="G288" s="52">
        <v>13</v>
      </c>
      <c r="H288" s="41">
        <f t="shared" si="4"/>
        <v>0.52</v>
      </c>
    </row>
    <row r="289" spans="1:8" x14ac:dyDescent="0.25">
      <c r="A289" s="51" t="s">
        <v>2</v>
      </c>
      <c r="B289" s="52">
        <v>2010.3</v>
      </c>
      <c r="C289" s="51" t="s">
        <v>137</v>
      </c>
      <c r="D289" s="51" t="s">
        <v>145</v>
      </c>
      <c r="E289" s="52">
        <v>1</v>
      </c>
      <c r="F289" s="52">
        <v>25</v>
      </c>
      <c r="G289" s="52">
        <v>13</v>
      </c>
      <c r="H289" s="41">
        <f t="shared" si="4"/>
        <v>0.52</v>
      </c>
    </row>
    <row r="290" spans="1:8" x14ac:dyDescent="0.25">
      <c r="A290" s="51" t="s">
        <v>3</v>
      </c>
      <c r="B290" s="52">
        <v>2010.3</v>
      </c>
      <c r="C290" s="51" t="s">
        <v>115</v>
      </c>
      <c r="D290" s="51" t="s">
        <v>186</v>
      </c>
      <c r="E290" s="52">
        <v>1</v>
      </c>
      <c r="F290" s="52">
        <v>25</v>
      </c>
      <c r="G290" s="52">
        <v>13</v>
      </c>
      <c r="H290" s="41">
        <f t="shared" si="4"/>
        <v>0.52</v>
      </c>
    </row>
    <row r="291" spans="1:8" x14ac:dyDescent="0.25">
      <c r="A291" s="51" t="s">
        <v>3</v>
      </c>
      <c r="B291" s="52">
        <v>2010.3</v>
      </c>
      <c r="C291" s="51" t="s">
        <v>64</v>
      </c>
      <c r="D291" s="51" t="s">
        <v>112</v>
      </c>
      <c r="E291" s="52">
        <v>1</v>
      </c>
      <c r="F291" s="52">
        <v>25</v>
      </c>
      <c r="G291" s="52">
        <v>13</v>
      </c>
      <c r="H291" s="41">
        <f t="shared" si="4"/>
        <v>0.52</v>
      </c>
    </row>
    <row r="292" spans="1:8" x14ac:dyDescent="0.25">
      <c r="A292" s="51" t="s">
        <v>1</v>
      </c>
      <c r="B292" s="52">
        <v>2010.3</v>
      </c>
      <c r="C292" s="51" t="s">
        <v>154</v>
      </c>
      <c r="D292" s="51" t="s">
        <v>119</v>
      </c>
      <c r="E292" s="52">
        <v>1</v>
      </c>
      <c r="F292" s="52">
        <v>2</v>
      </c>
      <c r="G292" s="52">
        <v>1</v>
      </c>
      <c r="H292" s="41">
        <f t="shared" si="4"/>
        <v>0.5</v>
      </c>
    </row>
    <row r="293" spans="1:8" x14ac:dyDescent="0.25">
      <c r="A293" s="51" t="s">
        <v>1</v>
      </c>
      <c r="B293" s="52">
        <v>2010.3</v>
      </c>
      <c r="C293" s="51" t="s">
        <v>159</v>
      </c>
      <c r="D293" s="51" t="s">
        <v>157</v>
      </c>
      <c r="E293" s="52">
        <v>1</v>
      </c>
      <c r="F293" s="52">
        <v>2</v>
      </c>
      <c r="G293" s="52">
        <v>1</v>
      </c>
      <c r="H293" s="41">
        <f t="shared" si="4"/>
        <v>0.5</v>
      </c>
    </row>
    <row r="294" spans="1:8" x14ac:dyDescent="0.25">
      <c r="A294" s="51" t="s">
        <v>3</v>
      </c>
      <c r="B294" s="52">
        <v>2010.3</v>
      </c>
      <c r="C294" s="51" t="s">
        <v>121</v>
      </c>
      <c r="D294" s="51" t="s">
        <v>211</v>
      </c>
      <c r="E294" s="52">
        <v>1</v>
      </c>
      <c r="F294" s="52">
        <v>2</v>
      </c>
      <c r="G294" s="52">
        <v>1</v>
      </c>
      <c r="H294" s="41">
        <f t="shared" si="4"/>
        <v>0.5</v>
      </c>
    </row>
    <row r="295" spans="1:8" x14ac:dyDescent="0.25">
      <c r="A295" s="51" t="s">
        <v>2</v>
      </c>
      <c r="B295" s="52">
        <v>2010.3</v>
      </c>
      <c r="C295" s="51" t="s">
        <v>154</v>
      </c>
      <c r="D295" s="51" t="s">
        <v>171</v>
      </c>
      <c r="E295" s="52">
        <v>1</v>
      </c>
      <c r="F295" s="52">
        <v>25</v>
      </c>
      <c r="G295" s="52">
        <v>12</v>
      </c>
      <c r="H295" s="41">
        <f t="shared" si="4"/>
        <v>0.48</v>
      </c>
    </row>
    <row r="296" spans="1:8" x14ac:dyDescent="0.25">
      <c r="A296" s="51" t="s">
        <v>3</v>
      </c>
      <c r="B296" s="52">
        <v>2010.3</v>
      </c>
      <c r="C296" s="51" t="s">
        <v>222</v>
      </c>
      <c r="D296" s="51" t="s">
        <v>216</v>
      </c>
      <c r="E296" s="52">
        <v>1</v>
      </c>
      <c r="F296" s="52">
        <v>25</v>
      </c>
      <c r="G296" s="52">
        <v>12</v>
      </c>
      <c r="H296" s="41">
        <f t="shared" si="4"/>
        <v>0.48</v>
      </c>
    </row>
    <row r="297" spans="1:8" x14ac:dyDescent="0.25">
      <c r="A297" s="51" t="s">
        <v>3</v>
      </c>
      <c r="B297" s="52">
        <v>2010.3</v>
      </c>
      <c r="C297" s="51" t="s">
        <v>222</v>
      </c>
      <c r="D297" s="51" t="s">
        <v>185</v>
      </c>
      <c r="E297" s="52">
        <v>1</v>
      </c>
      <c r="F297" s="52">
        <v>25</v>
      </c>
      <c r="G297" s="52">
        <v>12</v>
      </c>
      <c r="H297" s="41">
        <f t="shared" si="4"/>
        <v>0.48</v>
      </c>
    </row>
    <row r="298" spans="1:8" x14ac:dyDescent="0.25">
      <c r="A298" s="51" t="s">
        <v>3</v>
      </c>
      <c r="B298" s="52">
        <v>2010.3</v>
      </c>
      <c r="C298" s="51" t="s">
        <v>64</v>
      </c>
      <c r="D298" s="51" t="s">
        <v>183</v>
      </c>
      <c r="E298" s="52">
        <v>1</v>
      </c>
      <c r="F298" s="52">
        <v>25</v>
      </c>
      <c r="G298" s="52">
        <v>12</v>
      </c>
      <c r="H298" s="41">
        <f t="shared" si="4"/>
        <v>0.48</v>
      </c>
    </row>
    <row r="299" spans="1:8" x14ac:dyDescent="0.25">
      <c r="A299" s="51" t="s">
        <v>5</v>
      </c>
      <c r="B299" s="52">
        <v>2010.3</v>
      </c>
      <c r="C299" s="51" t="s">
        <v>149</v>
      </c>
      <c r="D299" s="51" t="s">
        <v>150</v>
      </c>
      <c r="E299" s="52">
        <v>1</v>
      </c>
      <c r="F299" s="52">
        <v>25</v>
      </c>
      <c r="G299" s="52">
        <v>12</v>
      </c>
      <c r="H299" s="41">
        <f t="shared" si="4"/>
        <v>0.48</v>
      </c>
    </row>
    <row r="300" spans="1:8" x14ac:dyDescent="0.25">
      <c r="A300" s="51" t="s">
        <v>3</v>
      </c>
      <c r="B300" s="52">
        <v>2010.3</v>
      </c>
      <c r="C300" s="51" t="s">
        <v>64</v>
      </c>
      <c r="D300" s="51" t="s">
        <v>233</v>
      </c>
      <c r="E300" s="52">
        <v>1</v>
      </c>
      <c r="F300" s="52">
        <v>20</v>
      </c>
      <c r="G300" s="52">
        <v>9</v>
      </c>
      <c r="H300" s="41">
        <f t="shared" si="4"/>
        <v>0.45</v>
      </c>
    </row>
    <row r="301" spans="1:8" x14ac:dyDescent="0.25">
      <c r="A301" s="51" t="s">
        <v>5</v>
      </c>
      <c r="B301" s="52">
        <v>2010.3</v>
      </c>
      <c r="C301" s="51" t="s">
        <v>148</v>
      </c>
      <c r="D301" s="51" t="s">
        <v>114</v>
      </c>
      <c r="E301" s="52">
        <v>1</v>
      </c>
      <c r="F301" s="52">
        <v>20</v>
      </c>
      <c r="G301" s="52">
        <v>9</v>
      </c>
      <c r="H301" s="41">
        <f t="shared" si="4"/>
        <v>0.45</v>
      </c>
    </row>
    <row r="302" spans="1:8" x14ac:dyDescent="0.25">
      <c r="A302" s="51" t="s">
        <v>1</v>
      </c>
      <c r="B302" s="52">
        <v>2010.3</v>
      </c>
      <c r="C302" s="51" t="s">
        <v>135</v>
      </c>
      <c r="D302" s="51" t="s">
        <v>136</v>
      </c>
      <c r="E302" s="52">
        <v>1</v>
      </c>
      <c r="F302" s="52">
        <v>25</v>
      </c>
      <c r="G302" s="52">
        <v>11</v>
      </c>
      <c r="H302" s="41">
        <f t="shared" si="4"/>
        <v>0.44</v>
      </c>
    </row>
    <row r="303" spans="1:8" x14ac:dyDescent="0.25">
      <c r="A303" s="51" t="s">
        <v>2</v>
      </c>
      <c r="B303" s="52">
        <v>2010.3</v>
      </c>
      <c r="C303" s="51" t="s">
        <v>121</v>
      </c>
      <c r="D303" s="51" t="s">
        <v>126</v>
      </c>
      <c r="E303" s="52">
        <v>1</v>
      </c>
      <c r="F303" s="52">
        <v>25</v>
      </c>
      <c r="G303" s="52">
        <v>11</v>
      </c>
      <c r="H303" s="41">
        <f t="shared" si="4"/>
        <v>0.44</v>
      </c>
    </row>
    <row r="304" spans="1:8" x14ac:dyDescent="0.25">
      <c r="A304" s="51" t="s">
        <v>2</v>
      </c>
      <c r="B304" s="52">
        <v>2010.3</v>
      </c>
      <c r="C304" s="51" t="s">
        <v>137</v>
      </c>
      <c r="D304" s="51" t="s">
        <v>139</v>
      </c>
      <c r="E304" s="52">
        <v>1</v>
      </c>
      <c r="F304" s="52">
        <v>25</v>
      </c>
      <c r="G304" s="52">
        <v>11</v>
      </c>
      <c r="H304" s="41">
        <f t="shared" si="4"/>
        <v>0.44</v>
      </c>
    </row>
    <row r="305" spans="1:8" x14ac:dyDescent="0.25">
      <c r="A305" s="51" t="s">
        <v>2</v>
      </c>
      <c r="B305" s="52">
        <v>2010.3</v>
      </c>
      <c r="C305" s="51" t="s">
        <v>154</v>
      </c>
      <c r="D305" s="51" t="s">
        <v>117</v>
      </c>
      <c r="E305" s="52">
        <v>1</v>
      </c>
      <c r="F305" s="52">
        <v>25</v>
      </c>
      <c r="G305" s="52">
        <v>11</v>
      </c>
      <c r="H305" s="41">
        <f t="shared" si="4"/>
        <v>0.44</v>
      </c>
    </row>
    <row r="306" spans="1:8" x14ac:dyDescent="0.25">
      <c r="A306" s="51" t="s">
        <v>2</v>
      </c>
      <c r="B306" s="52">
        <v>2010.3</v>
      </c>
      <c r="C306" s="51" t="s">
        <v>178</v>
      </c>
      <c r="D306" s="51" t="s">
        <v>180</v>
      </c>
      <c r="E306" s="52">
        <v>1</v>
      </c>
      <c r="F306" s="52">
        <v>25</v>
      </c>
      <c r="G306" s="52">
        <v>11</v>
      </c>
      <c r="H306" s="41">
        <f t="shared" si="4"/>
        <v>0.44</v>
      </c>
    </row>
    <row r="307" spans="1:8" x14ac:dyDescent="0.25">
      <c r="A307" s="51" t="s">
        <v>5</v>
      </c>
      <c r="B307" s="52">
        <v>2010.3</v>
      </c>
      <c r="C307" s="51" t="s">
        <v>121</v>
      </c>
      <c r="D307" s="51" t="s">
        <v>257</v>
      </c>
      <c r="E307" s="52">
        <v>1</v>
      </c>
      <c r="F307" s="52">
        <v>30</v>
      </c>
      <c r="G307" s="52">
        <v>13</v>
      </c>
      <c r="H307" s="41">
        <f t="shared" si="4"/>
        <v>0.43333333333333335</v>
      </c>
    </row>
    <row r="308" spans="1:8" x14ac:dyDescent="0.25">
      <c r="A308" s="51" t="s">
        <v>5</v>
      </c>
      <c r="B308" s="52">
        <v>2010.3</v>
      </c>
      <c r="C308" s="51" t="s">
        <v>178</v>
      </c>
      <c r="D308" s="51" t="s">
        <v>173</v>
      </c>
      <c r="E308" s="52">
        <v>1</v>
      </c>
      <c r="F308" s="52">
        <v>30</v>
      </c>
      <c r="G308" s="52">
        <v>13</v>
      </c>
      <c r="H308" s="41">
        <f t="shared" si="4"/>
        <v>0.43333333333333335</v>
      </c>
    </row>
    <row r="309" spans="1:8" x14ac:dyDescent="0.25">
      <c r="A309" s="51" t="s">
        <v>2</v>
      </c>
      <c r="B309" s="52">
        <v>2010.3</v>
      </c>
      <c r="C309" s="51" t="s">
        <v>121</v>
      </c>
      <c r="D309" s="51" t="s">
        <v>123</v>
      </c>
      <c r="E309" s="52">
        <v>1</v>
      </c>
      <c r="F309" s="52">
        <v>25</v>
      </c>
      <c r="G309" s="52">
        <v>10</v>
      </c>
      <c r="H309" s="41">
        <f t="shared" si="4"/>
        <v>0.4</v>
      </c>
    </row>
    <row r="310" spans="1:8" x14ac:dyDescent="0.25">
      <c r="A310" s="51" t="s">
        <v>3</v>
      </c>
      <c r="B310" s="52">
        <v>2010.3</v>
      </c>
      <c r="C310" s="51" t="s">
        <v>64</v>
      </c>
      <c r="D310" s="51" t="s">
        <v>231</v>
      </c>
      <c r="E310" s="52">
        <v>1</v>
      </c>
      <c r="F310" s="52">
        <v>25</v>
      </c>
      <c r="G310" s="52">
        <v>10</v>
      </c>
      <c r="H310" s="41">
        <f t="shared" si="4"/>
        <v>0.4</v>
      </c>
    </row>
    <row r="311" spans="1:8" x14ac:dyDescent="0.25">
      <c r="A311" s="51" t="s">
        <v>4</v>
      </c>
      <c r="B311" s="52">
        <v>2010.3</v>
      </c>
      <c r="C311" s="51" t="s">
        <v>246</v>
      </c>
      <c r="D311" s="51" t="s">
        <v>161</v>
      </c>
      <c r="E311" s="52">
        <v>1</v>
      </c>
      <c r="F311" s="52">
        <v>25</v>
      </c>
      <c r="G311" s="52">
        <v>10</v>
      </c>
      <c r="H311" s="41">
        <f t="shared" si="4"/>
        <v>0.4</v>
      </c>
    </row>
    <row r="312" spans="1:8" x14ac:dyDescent="0.25">
      <c r="A312" s="51" t="s">
        <v>4</v>
      </c>
      <c r="B312" s="52">
        <v>2010.3</v>
      </c>
      <c r="C312" s="51" t="s">
        <v>254</v>
      </c>
      <c r="D312" s="51" t="s">
        <v>125</v>
      </c>
      <c r="E312" s="52">
        <v>1</v>
      </c>
      <c r="F312" s="52">
        <v>5</v>
      </c>
      <c r="G312" s="52">
        <v>2</v>
      </c>
      <c r="H312" s="41">
        <f t="shared" si="4"/>
        <v>0.4</v>
      </c>
    </row>
    <row r="313" spans="1:8" x14ac:dyDescent="0.25">
      <c r="A313" s="51" t="s">
        <v>4</v>
      </c>
      <c r="B313" s="52">
        <v>2010.3</v>
      </c>
      <c r="C313" s="51" t="s">
        <v>254</v>
      </c>
      <c r="D313" s="51" t="s">
        <v>181</v>
      </c>
      <c r="E313" s="52">
        <v>1</v>
      </c>
      <c r="F313" s="52">
        <v>10</v>
      </c>
      <c r="G313" s="52">
        <v>4</v>
      </c>
      <c r="H313" s="41">
        <f t="shared" si="4"/>
        <v>0.4</v>
      </c>
    </row>
    <row r="314" spans="1:8" x14ac:dyDescent="0.25">
      <c r="A314" s="51" t="s">
        <v>5</v>
      </c>
      <c r="B314" s="52">
        <v>2010.3</v>
      </c>
      <c r="C314" s="51" t="s">
        <v>130</v>
      </c>
      <c r="D314" s="51" t="s">
        <v>152</v>
      </c>
      <c r="E314" s="52">
        <v>1</v>
      </c>
      <c r="F314" s="52">
        <v>25</v>
      </c>
      <c r="G314" s="52">
        <v>10</v>
      </c>
      <c r="H314" s="41">
        <f t="shared" si="4"/>
        <v>0.4</v>
      </c>
    </row>
    <row r="315" spans="1:8" x14ac:dyDescent="0.25">
      <c r="A315" s="51" t="s">
        <v>1</v>
      </c>
      <c r="B315" s="52">
        <v>2010.3</v>
      </c>
      <c r="C315" s="51" t="s">
        <v>115</v>
      </c>
      <c r="D315" s="51" t="s">
        <v>119</v>
      </c>
      <c r="E315" s="52">
        <v>1</v>
      </c>
      <c r="F315" s="52">
        <v>25</v>
      </c>
      <c r="G315" s="52">
        <v>9</v>
      </c>
      <c r="H315" s="41">
        <f t="shared" si="4"/>
        <v>0.36</v>
      </c>
    </row>
    <row r="316" spans="1:8" x14ac:dyDescent="0.25">
      <c r="A316" s="51" t="s">
        <v>1</v>
      </c>
      <c r="B316" s="52">
        <v>2010.3</v>
      </c>
      <c r="C316" s="51" t="s">
        <v>121</v>
      </c>
      <c r="D316" s="51" t="s">
        <v>129</v>
      </c>
      <c r="E316" s="52">
        <v>1</v>
      </c>
      <c r="F316" s="52">
        <v>25</v>
      </c>
      <c r="G316" s="52">
        <v>9</v>
      </c>
      <c r="H316" s="41">
        <f t="shared" si="4"/>
        <v>0.36</v>
      </c>
    </row>
    <row r="317" spans="1:8" x14ac:dyDescent="0.25">
      <c r="A317" s="51" t="s">
        <v>1</v>
      </c>
      <c r="B317" s="52">
        <v>2010.3</v>
      </c>
      <c r="C317" s="51" t="s">
        <v>151</v>
      </c>
      <c r="D317" s="51" t="s">
        <v>153</v>
      </c>
      <c r="E317" s="52">
        <v>1</v>
      </c>
      <c r="F317" s="52">
        <v>25</v>
      </c>
      <c r="G317" s="52">
        <v>9</v>
      </c>
      <c r="H317" s="41">
        <f t="shared" si="4"/>
        <v>0.36</v>
      </c>
    </row>
    <row r="318" spans="1:8" x14ac:dyDescent="0.25">
      <c r="A318" s="51" t="s">
        <v>2</v>
      </c>
      <c r="B318" s="52">
        <v>2010.3</v>
      </c>
      <c r="C318" s="51" t="s">
        <v>165</v>
      </c>
      <c r="D318" s="51" t="s">
        <v>166</v>
      </c>
      <c r="E318" s="52">
        <v>1</v>
      </c>
      <c r="F318" s="52">
        <v>25</v>
      </c>
      <c r="G318" s="52">
        <v>9</v>
      </c>
      <c r="H318" s="41">
        <f t="shared" si="4"/>
        <v>0.36</v>
      </c>
    </row>
    <row r="319" spans="1:8" x14ac:dyDescent="0.25">
      <c r="A319" s="51" t="s">
        <v>2</v>
      </c>
      <c r="B319" s="52">
        <v>2010.3</v>
      </c>
      <c r="C319" s="51" t="s">
        <v>172</v>
      </c>
      <c r="D319" s="51" t="s">
        <v>173</v>
      </c>
      <c r="E319" s="52">
        <v>1</v>
      </c>
      <c r="F319" s="52">
        <v>15</v>
      </c>
      <c r="G319" s="52">
        <v>5</v>
      </c>
      <c r="H319" s="41">
        <f t="shared" si="4"/>
        <v>0.33333333333333331</v>
      </c>
    </row>
    <row r="320" spans="1:8" x14ac:dyDescent="0.25">
      <c r="A320" s="51" t="s">
        <v>2</v>
      </c>
      <c r="B320" s="52">
        <v>2010.3</v>
      </c>
      <c r="C320" s="51" t="s">
        <v>182</v>
      </c>
      <c r="D320" s="51" t="s">
        <v>184</v>
      </c>
      <c r="E320" s="52">
        <v>1</v>
      </c>
      <c r="F320" s="52">
        <v>15</v>
      </c>
      <c r="G320" s="52">
        <v>5</v>
      </c>
      <c r="H320" s="41">
        <f t="shared" si="4"/>
        <v>0.33333333333333331</v>
      </c>
    </row>
    <row r="321" spans="1:8" x14ac:dyDescent="0.25">
      <c r="A321" s="51" t="s">
        <v>1</v>
      </c>
      <c r="B321" s="52">
        <v>2010.3</v>
      </c>
      <c r="C321" s="51" t="s">
        <v>146</v>
      </c>
      <c r="D321" s="51" t="s">
        <v>147</v>
      </c>
      <c r="E321" s="52">
        <v>1</v>
      </c>
      <c r="F321" s="52">
        <v>25</v>
      </c>
      <c r="G321" s="52">
        <v>8</v>
      </c>
      <c r="H321" s="41">
        <f t="shared" si="4"/>
        <v>0.32</v>
      </c>
    </row>
    <row r="322" spans="1:8" x14ac:dyDescent="0.25">
      <c r="A322" s="51" t="s">
        <v>1</v>
      </c>
      <c r="B322" s="52">
        <v>2010.3</v>
      </c>
      <c r="C322" s="51" t="s">
        <v>163</v>
      </c>
      <c r="D322" s="51" t="s">
        <v>164</v>
      </c>
      <c r="E322" s="52">
        <v>1</v>
      </c>
      <c r="F322" s="52">
        <v>25</v>
      </c>
      <c r="G322" s="52">
        <v>8</v>
      </c>
      <c r="H322" s="41">
        <f t="shared" ref="H322:H343" si="5">G322/F322</f>
        <v>0.32</v>
      </c>
    </row>
    <row r="323" spans="1:8" x14ac:dyDescent="0.25">
      <c r="A323" s="51" t="s">
        <v>2</v>
      </c>
      <c r="B323" s="52">
        <v>2010.3</v>
      </c>
      <c r="C323" s="51" t="s">
        <v>148</v>
      </c>
      <c r="D323" s="51" t="s">
        <v>114</v>
      </c>
      <c r="E323" s="52">
        <v>1</v>
      </c>
      <c r="F323" s="52">
        <v>25</v>
      </c>
      <c r="G323" s="52">
        <v>8</v>
      </c>
      <c r="H323" s="41">
        <f t="shared" si="5"/>
        <v>0.32</v>
      </c>
    </row>
    <row r="324" spans="1:8" x14ac:dyDescent="0.25">
      <c r="A324" s="51" t="s">
        <v>3</v>
      </c>
      <c r="B324" s="52">
        <v>2010.3</v>
      </c>
      <c r="C324" s="51" t="s">
        <v>198</v>
      </c>
      <c r="D324" s="51" t="s">
        <v>187</v>
      </c>
      <c r="E324" s="52">
        <v>1</v>
      </c>
      <c r="F324" s="52">
        <v>25</v>
      </c>
      <c r="G324" s="52">
        <v>8</v>
      </c>
      <c r="H324" s="41">
        <f t="shared" si="5"/>
        <v>0.32</v>
      </c>
    </row>
    <row r="325" spans="1:8" x14ac:dyDescent="0.25">
      <c r="A325" s="51" t="s">
        <v>5</v>
      </c>
      <c r="B325" s="52">
        <v>2010.3</v>
      </c>
      <c r="C325" s="51" t="s">
        <v>154</v>
      </c>
      <c r="D325" s="51" t="s">
        <v>155</v>
      </c>
      <c r="E325" s="52">
        <v>1</v>
      </c>
      <c r="F325" s="52">
        <v>30</v>
      </c>
      <c r="G325" s="52">
        <v>9</v>
      </c>
      <c r="H325" s="41">
        <f t="shared" si="5"/>
        <v>0.3</v>
      </c>
    </row>
    <row r="326" spans="1:8" x14ac:dyDescent="0.25">
      <c r="A326" s="51" t="s">
        <v>5</v>
      </c>
      <c r="B326" s="52">
        <v>2010.3</v>
      </c>
      <c r="C326" s="51" t="s">
        <v>178</v>
      </c>
      <c r="D326" s="51" t="s">
        <v>118</v>
      </c>
      <c r="E326" s="52">
        <v>1</v>
      </c>
      <c r="F326" s="52">
        <v>30</v>
      </c>
      <c r="G326" s="52">
        <v>9</v>
      </c>
      <c r="H326" s="41">
        <f t="shared" si="5"/>
        <v>0.3</v>
      </c>
    </row>
    <row r="327" spans="1:8" x14ac:dyDescent="0.25">
      <c r="A327" s="51" t="s">
        <v>1</v>
      </c>
      <c r="B327" s="52">
        <v>2010.3</v>
      </c>
      <c r="C327" s="51" t="s">
        <v>115</v>
      </c>
      <c r="D327" s="51" t="s">
        <v>118</v>
      </c>
      <c r="E327" s="52">
        <v>1</v>
      </c>
      <c r="F327" s="52">
        <v>25</v>
      </c>
      <c r="G327" s="52">
        <v>7</v>
      </c>
      <c r="H327" s="41">
        <f t="shared" si="5"/>
        <v>0.28000000000000003</v>
      </c>
    </row>
    <row r="328" spans="1:8" x14ac:dyDescent="0.25">
      <c r="A328" s="51" t="s">
        <v>2</v>
      </c>
      <c r="B328" s="52">
        <v>2010.3</v>
      </c>
      <c r="C328" s="51" t="s">
        <v>154</v>
      </c>
      <c r="D328" s="51" t="s">
        <v>155</v>
      </c>
      <c r="E328" s="52">
        <v>1</v>
      </c>
      <c r="F328" s="52">
        <v>25</v>
      </c>
      <c r="G328" s="52">
        <v>7</v>
      </c>
      <c r="H328" s="41">
        <f t="shared" si="5"/>
        <v>0.28000000000000003</v>
      </c>
    </row>
    <row r="329" spans="1:8" x14ac:dyDescent="0.25">
      <c r="A329" s="51" t="s">
        <v>3</v>
      </c>
      <c r="B329" s="52">
        <v>2010.3</v>
      </c>
      <c r="C329" s="51" t="s">
        <v>111</v>
      </c>
      <c r="D329" s="51" t="s">
        <v>187</v>
      </c>
      <c r="E329" s="52">
        <v>1</v>
      </c>
      <c r="F329" s="52">
        <v>25</v>
      </c>
      <c r="G329" s="52">
        <v>7</v>
      </c>
      <c r="H329" s="41">
        <f t="shared" si="5"/>
        <v>0.28000000000000003</v>
      </c>
    </row>
    <row r="330" spans="1:8" x14ac:dyDescent="0.25">
      <c r="A330" s="51" t="s">
        <v>3</v>
      </c>
      <c r="B330" s="52">
        <v>2010.3</v>
      </c>
      <c r="C330" s="51" t="s">
        <v>111</v>
      </c>
      <c r="D330" s="51" t="s">
        <v>188</v>
      </c>
      <c r="E330" s="52">
        <v>1</v>
      </c>
      <c r="F330" s="52">
        <v>25</v>
      </c>
      <c r="G330" s="52">
        <v>7</v>
      </c>
      <c r="H330" s="41">
        <f t="shared" si="5"/>
        <v>0.28000000000000003</v>
      </c>
    </row>
    <row r="331" spans="1:8" x14ac:dyDescent="0.25">
      <c r="A331" s="51" t="s">
        <v>3</v>
      </c>
      <c r="B331" s="52">
        <v>2010.3</v>
      </c>
      <c r="C331" s="51" t="s">
        <v>225</v>
      </c>
      <c r="D331" s="51" t="s">
        <v>226</v>
      </c>
      <c r="E331" s="52">
        <v>1</v>
      </c>
      <c r="F331" s="52">
        <v>25</v>
      </c>
      <c r="G331" s="52">
        <v>7</v>
      </c>
      <c r="H331" s="41">
        <f t="shared" si="5"/>
        <v>0.28000000000000003</v>
      </c>
    </row>
    <row r="332" spans="1:8" x14ac:dyDescent="0.25">
      <c r="A332" s="51" t="s">
        <v>2</v>
      </c>
      <c r="B332" s="52">
        <v>2010.3</v>
      </c>
      <c r="C332" s="51" t="s">
        <v>174</v>
      </c>
      <c r="D332" s="51" t="s">
        <v>175</v>
      </c>
      <c r="E332" s="52">
        <v>1</v>
      </c>
      <c r="F332" s="52">
        <v>15</v>
      </c>
      <c r="G332" s="52">
        <v>4</v>
      </c>
      <c r="H332" s="41">
        <f t="shared" si="5"/>
        <v>0.26666666666666666</v>
      </c>
    </row>
    <row r="333" spans="1:8" x14ac:dyDescent="0.25">
      <c r="A333" s="51" t="s">
        <v>2</v>
      </c>
      <c r="B333" s="52">
        <v>2010.3</v>
      </c>
      <c r="C333" s="51" t="s">
        <v>163</v>
      </c>
      <c r="D333" s="51" t="s">
        <v>164</v>
      </c>
      <c r="E333" s="52">
        <v>1</v>
      </c>
      <c r="F333" s="52">
        <v>15</v>
      </c>
      <c r="G333" s="52">
        <v>4</v>
      </c>
      <c r="H333" s="41">
        <f t="shared" si="5"/>
        <v>0.26666666666666666</v>
      </c>
    </row>
    <row r="334" spans="1:8" x14ac:dyDescent="0.25">
      <c r="A334" s="51" t="s">
        <v>2</v>
      </c>
      <c r="B334" s="52">
        <v>2010.3</v>
      </c>
      <c r="C334" s="51" t="s">
        <v>163</v>
      </c>
      <c r="D334" s="51" t="s">
        <v>176</v>
      </c>
      <c r="E334" s="52">
        <v>1</v>
      </c>
      <c r="F334" s="52">
        <v>15</v>
      </c>
      <c r="G334" s="52">
        <v>4</v>
      </c>
      <c r="H334" s="41">
        <f t="shared" si="5"/>
        <v>0.26666666666666666</v>
      </c>
    </row>
    <row r="335" spans="1:8" x14ac:dyDescent="0.25">
      <c r="A335" s="51" t="s">
        <v>5</v>
      </c>
      <c r="B335" s="52">
        <v>2010.3</v>
      </c>
      <c r="C335" s="51" t="s">
        <v>254</v>
      </c>
      <c r="D335" s="51" t="s">
        <v>131</v>
      </c>
      <c r="E335" s="52">
        <v>1</v>
      </c>
      <c r="F335" s="52">
        <v>30</v>
      </c>
      <c r="G335" s="52">
        <v>8</v>
      </c>
      <c r="H335" s="41">
        <f t="shared" si="5"/>
        <v>0.26666666666666666</v>
      </c>
    </row>
    <row r="336" spans="1:8" x14ac:dyDescent="0.25">
      <c r="A336" s="51" t="s">
        <v>2</v>
      </c>
      <c r="B336" s="52">
        <v>2010.3</v>
      </c>
      <c r="C336" s="51" t="s">
        <v>165</v>
      </c>
      <c r="D336" s="51" t="s">
        <v>141</v>
      </c>
      <c r="E336" s="52">
        <v>1</v>
      </c>
      <c r="F336" s="52">
        <v>25</v>
      </c>
      <c r="G336" s="52">
        <v>6</v>
      </c>
      <c r="H336" s="41">
        <f t="shared" si="5"/>
        <v>0.24</v>
      </c>
    </row>
    <row r="337" spans="1:8" x14ac:dyDescent="0.25">
      <c r="A337" s="51" t="s">
        <v>2</v>
      </c>
      <c r="B337" s="52">
        <v>2010.3</v>
      </c>
      <c r="C337" s="51" t="s">
        <v>163</v>
      </c>
      <c r="D337" s="51" t="s">
        <v>177</v>
      </c>
      <c r="E337" s="52">
        <v>1</v>
      </c>
      <c r="F337" s="52">
        <v>25</v>
      </c>
      <c r="G337" s="52">
        <v>6</v>
      </c>
      <c r="H337" s="41">
        <f t="shared" si="5"/>
        <v>0.24</v>
      </c>
    </row>
    <row r="338" spans="1:8" x14ac:dyDescent="0.25">
      <c r="A338" s="51" t="s">
        <v>3</v>
      </c>
      <c r="B338" s="52">
        <v>2010.3</v>
      </c>
      <c r="C338" s="51" t="s">
        <v>225</v>
      </c>
      <c r="D338" s="51" t="s">
        <v>187</v>
      </c>
      <c r="E338" s="52">
        <v>1</v>
      </c>
      <c r="F338" s="52">
        <v>25</v>
      </c>
      <c r="G338" s="52">
        <v>6</v>
      </c>
      <c r="H338" s="41">
        <f t="shared" si="5"/>
        <v>0.24</v>
      </c>
    </row>
    <row r="339" spans="1:8" x14ac:dyDescent="0.25">
      <c r="A339" s="51" t="s">
        <v>1</v>
      </c>
      <c r="B339" s="52">
        <v>2010.3</v>
      </c>
      <c r="C339" s="51" t="s">
        <v>111</v>
      </c>
      <c r="D339" s="51" t="s">
        <v>112</v>
      </c>
      <c r="E339" s="52">
        <v>1</v>
      </c>
      <c r="F339" s="52">
        <v>25</v>
      </c>
      <c r="G339" s="52">
        <v>5</v>
      </c>
      <c r="H339" s="41">
        <f t="shared" si="5"/>
        <v>0.2</v>
      </c>
    </row>
    <row r="340" spans="1:8" x14ac:dyDescent="0.25">
      <c r="A340" s="51" t="s">
        <v>2</v>
      </c>
      <c r="B340" s="52">
        <v>2010.3</v>
      </c>
      <c r="C340" s="51" t="s">
        <v>121</v>
      </c>
      <c r="D340" s="51" t="s">
        <v>124</v>
      </c>
      <c r="E340" s="52">
        <v>1</v>
      </c>
      <c r="F340" s="52">
        <v>25</v>
      </c>
      <c r="G340" s="52">
        <v>5</v>
      </c>
      <c r="H340" s="41">
        <f t="shared" si="5"/>
        <v>0.2</v>
      </c>
    </row>
    <row r="341" spans="1:8" x14ac:dyDescent="0.25">
      <c r="A341" s="51" t="s">
        <v>3</v>
      </c>
      <c r="B341" s="52">
        <v>2010.3</v>
      </c>
      <c r="C341" s="51" t="s">
        <v>64</v>
      </c>
      <c r="D341" s="51" t="s">
        <v>232</v>
      </c>
      <c r="E341" s="52">
        <v>1</v>
      </c>
      <c r="F341" s="52">
        <v>25</v>
      </c>
      <c r="G341" s="52">
        <v>5</v>
      </c>
      <c r="H341" s="41">
        <f t="shared" si="5"/>
        <v>0.2</v>
      </c>
    </row>
    <row r="342" spans="1:8" x14ac:dyDescent="0.25">
      <c r="A342" s="51" t="s">
        <v>3</v>
      </c>
      <c r="B342" s="52">
        <v>2010.3</v>
      </c>
      <c r="C342" s="51" t="s">
        <v>111</v>
      </c>
      <c r="D342" s="51" t="s">
        <v>189</v>
      </c>
      <c r="E342" s="52">
        <v>1</v>
      </c>
      <c r="F342" s="52">
        <v>25</v>
      </c>
      <c r="G342" s="52">
        <v>4</v>
      </c>
      <c r="H342" s="41">
        <f t="shared" si="5"/>
        <v>0.16</v>
      </c>
    </row>
    <row r="343" spans="1:8" x14ac:dyDescent="0.25">
      <c r="F343">
        <f>SUM(F2:F342)</f>
        <v>12080</v>
      </c>
      <c r="G343">
        <f>SUM(G2:G342)</f>
        <v>10190</v>
      </c>
      <c r="H343" s="41">
        <f t="shared" si="5"/>
        <v>0.8435430463576159</v>
      </c>
    </row>
  </sheetData>
  <sortState ref="A2:H342">
    <sortCondition descending="1" ref="H2:H342"/>
  </sortState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25" workbookViewId="0">
      <selection activeCell="F38" sqref="A1:H46"/>
    </sheetView>
  </sheetViews>
  <sheetFormatPr defaultRowHeight="15" x14ac:dyDescent="0.25"/>
  <cols>
    <col min="8" max="8" width="9.140625" style="13"/>
  </cols>
  <sheetData>
    <row r="1" spans="1:8" x14ac:dyDescent="0.25">
      <c r="A1" s="49" t="s">
        <v>93</v>
      </c>
      <c r="B1" s="49" t="s">
        <v>105</v>
      </c>
      <c r="C1" s="49" t="s">
        <v>106</v>
      </c>
      <c r="D1" s="49" t="s">
        <v>107</v>
      </c>
      <c r="E1" s="49" t="s">
        <v>108</v>
      </c>
      <c r="F1" s="49" t="s">
        <v>109</v>
      </c>
      <c r="G1" s="49" t="s">
        <v>110</v>
      </c>
      <c r="H1" s="50" t="s">
        <v>258</v>
      </c>
    </row>
    <row r="2" spans="1:8" x14ac:dyDescent="0.25">
      <c r="A2" s="51" t="s">
        <v>4</v>
      </c>
      <c r="B2" s="52">
        <v>2010.3</v>
      </c>
      <c r="C2" s="51" t="s">
        <v>249</v>
      </c>
      <c r="D2" s="51" t="s">
        <v>119</v>
      </c>
      <c r="E2" s="52">
        <v>1</v>
      </c>
      <c r="F2" s="52">
        <v>16</v>
      </c>
      <c r="G2" s="52">
        <v>16</v>
      </c>
      <c r="H2" s="41">
        <f t="shared" ref="H2:H46" si="0">G2/F2</f>
        <v>1</v>
      </c>
    </row>
    <row r="3" spans="1:8" x14ac:dyDescent="0.25">
      <c r="A3" s="51" t="s">
        <v>4</v>
      </c>
      <c r="B3" s="52">
        <v>2010.3</v>
      </c>
      <c r="C3" s="51" t="s">
        <v>249</v>
      </c>
      <c r="D3" s="51" t="s">
        <v>219</v>
      </c>
      <c r="E3" s="52">
        <v>1</v>
      </c>
      <c r="F3" s="52">
        <v>15</v>
      </c>
      <c r="G3" s="52">
        <v>15</v>
      </c>
      <c r="H3" s="41">
        <f t="shared" si="0"/>
        <v>1</v>
      </c>
    </row>
    <row r="4" spans="1:8" x14ac:dyDescent="0.25">
      <c r="A4" s="51" t="s">
        <v>4</v>
      </c>
      <c r="B4" s="52">
        <v>2010.3</v>
      </c>
      <c r="C4" s="51" t="s">
        <v>250</v>
      </c>
      <c r="D4" s="51" t="s">
        <v>248</v>
      </c>
      <c r="E4" s="52">
        <v>1</v>
      </c>
      <c r="F4" s="52">
        <v>15</v>
      </c>
      <c r="G4" s="52">
        <v>15</v>
      </c>
      <c r="H4" s="41">
        <f t="shared" si="0"/>
        <v>1</v>
      </c>
    </row>
    <row r="5" spans="1:8" x14ac:dyDescent="0.25">
      <c r="A5" s="51" t="s">
        <v>4</v>
      </c>
      <c r="B5" s="52">
        <v>2010.3</v>
      </c>
      <c r="C5" s="51" t="s">
        <v>250</v>
      </c>
      <c r="D5" s="51" t="s">
        <v>131</v>
      </c>
      <c r="E5" s="52">
        <v>1</v>
      </c>
      <c r="F5" s="52">
        <v>15</v>
      </c>
      <c r="G5" s="52">
        <v>15</v>
      </c>
      <c r="H5" s="41">
        <f t="shared" si="0"/>
        <v>1</v>
      </c>
    </row>
    <row r="6" spans="1:8" x14ac:dyDescent="0.25">
      <c r="A6" s="51" t="s">
        <v>4</v>
      </c>
      <c r="B6" s="52">
        <v>2010.3</v>
      </c>
      <c r="C6" s="51" t="s">
        <v>178</v>
      </c>
      <c r="D6" s="51" t="s">
        <v>131</v>
      </c>
      <c r="E6" s="52">
        <v>1</v>
      </c>
      <c r="F6" s="52">
        <v>15</v>
      </c>
      <c r="G6" s="52">
        <v>15</v>
      </c>
      <c r="H6" s="41">
        <f t="shared" si="0"/>
        <v>1</v>
      </c>
    </row>
    <row r="7" spans="1:8" x14ac:dyDescent="0.25">
      <c r="A7" s="51" t="s">
        <v>4</v>
      </c>
      <c r="B7" s="52">
        <v>2010.3</v>
      </c>
      <c r="C7" s="51" t="s">
        <v>178</v>
      </c>
      <c r="D7" s="51" t="s">
        <v>180</v>
      </c>
      <c r="E7" s="52">
        <v>2</v>
      </c>
      <c r="F7" s="52">
        <v>24</v>
      </c>
      <c r="G7" s="52">
        <v>24</v>
      </c>
      <c r="H7" s="41">
        <f t="shared" si="0"/>
        <v>1</v>
      </c>
    </row>
    <row r="8" spans="1:8" x14ac:dyDescent="0.25">
      <c r="A8" s="51" t="s">
        <v>4</v>
      </c>
      <c r="B8" s="52">
        <v>2010.3</v>
      </c>
      <c r="C8" s="51" t="s">
        <v>178</v>
      </c>
      <c r="D8" s="51" t="s">
        <v>252</v>
      </c>
      <c r="E8" s="52">
        <v>1</v>
      </c>
      <c r="F8" s="52">
        <v>15</v>
      </c>
      <c r="G8" s="52">
        <v>15</v>
      </c>
      <c r="H8" s="41">
        <f t="shared" si="0"/>
        <v>1</v>
      </c>
    </row>
    <row r="9" spans="1:8" x14ac:dyDescent="0.25">
      <c r="A9" s="51" t="s">
        <v>4</v>
      </c>
      <c r="B9" s="52">
        <v>2010.3</v>
      </c>
      <c r="C9" s="51" t="s">
        <v>254</v>
      </c>
      <c r="D9" s="51" t="s">
        <v>173</v>
      </c>
      <c r="E9" s="52">
        <v>2</v>
      </c>
      <c r="F9" s="52">
        <v>30</v>
      </c>
      <c r="G9" s="52">
        <v>30</v>
      </c>
      <c r="H9" s="41">
        <f t="shared" si="0"/>
        <v>1</v>
      </c>
    </row>
    <row r="10" spans="1:8" x14ac:dyDescent="0.25">
      <c r="A10" s="51" t="s">
        <v>4</v>
      </c>
      <c r="B10" s="52">
        <v>2010.3</v>
      </c>
      <c r="C10" s="51" t="s">
        <v>254</v>
      </c>
      <c r="D10" s="51" t="s">
        <v>197</v>
      </c>
      <c r="E10" s="52">
        <v>2</v>
      </c>
      <c r="F10" s="52">
        <v>30</v>
      </c>
      <c r="G10" s="52">
        <v>30</v>
      </c>
      <c r="H10" s="41">
        <f t="shared" si="0"/>
        <v>1</v>
      </c>
    </row>
    <row r="11" spans="1:8" x14ac:dyDescent="0.25">
      <c r="A11" s="51" t="s">
        <v>4</v>
      </c>
      <c r="B11" s="52">
        <v>2010.3</v>
      </c>
      <c r="C11" s="51" t="s">
        <v>254</v>
      </c>
      <c r="D11" s="51" t="s">
        <v>255</v>
      </c>
      <c r="E11" s="52">
        <v>2</v>
      </c>
      <c r="F11" s="52">
        <v>30</v>
      </c>
      <c r="G11" s="52">
        <v>30</v>
      </c>
      <c r="H11" s="41">
        <f t="shared" si="0"/>
        <v>1</v>
      </c>
    </row>
    <row r="12" spans="1:8" x14ac:dyDescent="0.25">
      <c r="A12" s="51" t="s">
        <v>4</v>
      </c>
      <c r="B12" s="52">
        <v>2010.3</v>
      </c>
      <c r="C12" s="51" t="s">
        <v>254</v>
      </c>
      <c r="D12" s="51" t="s">
        <v>131</v>
      </c>
      <c r="E12" s="52">
        <v>3</v>
      </c>
      <c r="F12" s="52">
        <v>45</v>
      </c>
      <c r="G12" s="52">
        <v>43</v>
      </c>
      <c r="H12" s="41">
        <f t="shared" si="0"/>
        <v>0.9555555555555556</v>
      </c>
    </row>
    <row r="13" spans="1:8" x14ac:dyDescent="0.25">
      <c r="A13" s="51" t="s">
        <v>4</v>
      </c>
      <c r="B13" s="52">
        <v>2010.3</v>
      </c>
      <c r="C13" s="51" t="s">
        <v>163</v>
      </c>
      <c r="D13" s="51" t="s">
        <v>176</v>
      </c>
      <c r="E13" s="52">
        <v>1</v>
      </c>
      <c r="F13" s="52">
        <v>15</v>
      </c>
      <c r="G13" s="52">
        <v>14</v>
      </c>
      <c r="H13" s="41">
        <f t="shared" si="0"/>
        <v>0.93333333333333335</v>
      </c>
    </row>
    <row r="14" spans="1:8" x14ac:dyDescent="0.25">
      <c r="A14" s="51" t="s">
        <v>4</v>
      </c>
      <c r="B14" s="52">
        <v>2010.3</v>
      </c>
      <c r="C14" s="51" t="s">
        <v>256</v>
      </c>
      <c r="D14" s="51" t="s">
        <v>119</v>
      </c>
      <c r="E14" s="52">
        <v>1</v>
      </c>
      <c r="F14" s="52">
        <v>15</v>
      </c>
      <c r="G14" s="52">
        <v>14</v>
      </c>
      <c r="H14" s="41">
        <f t="shared" si="0"/>
        <v>0.93333333333333335</v>
      </c>
    </row>
    <row r="15" spans="1:8" x14ac:dyDescent="0.25">
      <c r="A15" s="51" t="s">
        <v>4</v>
      </c>
      <c r="B15" s="52">
        <v>2010.3</v>
      </c>
      <c r="C15" s="51" t="s">
        <v>182</v>
      </c>
      <c r="D15" s="51" t="s">
        <v>184</v>
      </c>
      <c r="E15" s="52">
        <v>1</v>
      </c>
      <c r="F15" s="52">
        <v>30</v>
      </c>
      <c r="G15" s="52">
        <v>27</v>
      </c>
      <c r="H15" s="41">
        <f t="shared" si="0"/>
        <v>0.9</v>
      </c>
    </row>
    <row r="16" spans="1:8" x14ac:dyDescent="0.25">
      <c r="A16" s="51" t="s">
        <v>4</v>
      </c>
      <c r="B16" s="52">
        <v>2010.3</v>
      </c>
      <c r="C16" s="51" t="s">
        <v>182</v>
      </c>
      <c r="D16" s="51" t="s">
        <v>183</v>
      </c>
      <c r="E16" s="52">
        <v>3</v>
      </c>
      <c r="F16" s="52">
        <v>95</v>
      </c>
      <c r="G16" s="52">
        <v>83</v>
      </c>
      <c r="H16" s="41">
        <f t="shared" si="0"/>
        <v>0.87368421052631584</v>
      </c>
    </row>
    <row r="17" spans="1:8" x14ac:dyDescent="0.25">
      <c r="A17" s="51" t="s">
        <v>4</v>
      </c>
      <c r="B17" s="52">
        <v>2010.3</v>
      </c>
      <c r="C17" s="51" t="s">
        <v>250</v>
      </c>
      <c r="D17" s="51" t="s">
        <v>219</v>
      </c>
      <c r="E17" s="52">
        <v>1</v>
      </c>
      <c r="F17" s="52">
        <v>18</v>
      </c>
      <c r="G17" s="52">
        <v>15</v>
      </c>
      <c r="H17" s="41">
        <f t="shared" si="0"/>
        <v>0.83333333333333337</v>
      </c>
    </row>
    <row r="18" spans="1:8" x14ac:dyDescent="0.25">
      <c r="A18" s="51" t="s">
        <v>4</v>
      </c>
      <c r="B18" s="52">
        <v>2010.3</v>
      </c>
      <c r="C18" s="51" t="s">
        <v>178</v>
      </c>
      <c r="D18" s="51" t="s">
        <v>251</v>
      </c>
      <c r="E18" s="52">
        <v>1</v>
      </c>
      <c r="F18" s="52">
        <v>18</v>
      </c>
      <c r="G18" s="52">
        <v>15</v>
      </c>
      <c r="H18" s="41">
        <f t="shared" si="0"/>
        <v>0.83333333333333337</v>
      </c>
    </row>
    <row r="19" spans="1:8" x14ac:dyDescent="0.25">
      <c r="A19" s="51" t="s">
        <v>2</v>
      </c>
      <c r="B19" s="52">
        <v>2010.3</v>
      </c>
      <c r="C19" s="51" t="s">
        <v>178</v>
      </c>
      <c r="D19" s="51" t="s">
        <v>118</v>
      </c>
      <c r="E19" s="52">
        <v>1</v>
      </c>
      <c r="F19" s="52">
        <v>25</v>
      </c>
      <c r="G19" s="52">
        <v>20</v>
      </c>
      <c r="H19" s="41">
        <f t="shared" si="0"/>
        <v>0.8</v>
      </c>
    </row>
    <row r="20" spans="1:8" x14ac:dyDescent="0.25">
      <c r="A20" s="51" t="s">
        <v>4</v>
      </c>
      <c r="B20" s="52">
        <v>2010.3</v>
      </c>
      <c r="C20" s="51" t="s">
        <v>178</v>
      </c>
      <c r="D20" s="51" t="s">
        <v>181</v>
      </c>
      <c r="E20" s="52">
        <v>1</v>
      </c>
      <c r="F20" s="52">
        <v>15</v>
      </c>
      <c r="G20" s="52">
        <v>12</v>
      </c>
      <c r="H20" s="41">
        <f t="shared" si="0"/>
        <v>0.8</v>
      </c>
    </row>
    <row r="21" spans="1:8" x14ac:dyDescent="0.25">
      <c r="A21" s="51" t="s">
        <v>4</v>
      </c>
      <c r="B21" s="52">
        <v>2010.3</v>
      </c>
      <c r="C21" s="51" t="s">
        <v>178</v>
      </c>
      <c r="D21" s="51" t="s">
        <v>186</v>
      </c>
      <c r="E21" s="52">
        <v>1</v>
      </c>
      <c r="F21" s="52">
        <v>20</v>
      </c>
      <c r="G21" s="52">
        <v>16</v>
      </c>
      <c r="H21" s="41">
        <f t="shared" si="0"/>
        <v>0.8</v>
      </c>
    </row>
    <row r="22" spans="1:8" x14ac:dyDescent="0.25">
      <c r="A22" s="51" t="s">
        <v>4</v>
      </c>
      <c r="B22" s="52">
        <v>2010.3</v>
      </c>
      <c r="C22" s="51" t="s">
        <v>178</v>
      </c>
      <c r="D22" s="51" t="s">
        <v>118</v>
      </c>
      <c r="E22" s="52">
        <v>3</v>
      </c>
      <c r="F22" s="52">
        <v>65</v>
      </c>
      <c r="G22" s="52">
        <v>48</v>
      </c>
      <c r="H22" s="41">
        <f t="shared" si="0"/>
        <v>0.7384615384615385</v>
      </c>
    </row>
    <row r="23" spans="1:8" x14ac:dyDescent="0.25">
      <c r="A23" s="51" t="s">
        <v>4</v>
      </c>
      <c r="B23" s="52">
        <v>2010.3</v>
      </c>
      <c r="C23" s="51" t="s">
        <v>178</v>
      </c>
      <c r="D23" s="51" t="s">
        <v>173</v>
      </c>
      <c r="E23" s="52">
        <v>3</v>
      </c>
      <c r="F23" s="52">
        <v>70</v>
      </c>
      <c r="G23" s="52">
        <v>51</v>
      </c>
      <c r="H23" s="41">
        <f t="shared" si="0"/>
        <v>0.72857142857142854</v>
      </c>
    </row>
    <row r="24" spans="1:8" x14ac:dyDescent="0.25">
      <c r="A24" s="51" t="s">
        <v>2</v>
      </c>
      <c r="B24" s="52">
        <v>2010.3</v>
      </c>
      <c r="C24" s="51" t="s">
        <v>178</v>
      </c>
      <c r="D24" s="51" t="s">
        <v>173</v>
      </c>
      <c r="E24" s="52">
        <v>1</v>
      </c>
      <c r="F24" s="52">
        <v>25</v>
      </c>
      <c r="G24" s="52">
        <v>18</v>
      </c>
      <c r="H24" s="41">
        <f t="shared" si="0"/>
        <v>0.72</v>
      </c>
    </row>
    <row r="25" spans="1:8" x14ac:dyDescent="0.25">
      <c r="A25" s="51" t="s">
        <v>4</v>
      </c>
      <c r="B25" s="52">
        <v>2010.3</v>
      </c>
      <c r="C25" s="51" t="s">
        <v>178</v>
      </c>
      <c r="D25" s="51" t="s">
        <v>253</v>
      </c>
      <c r="E25" s="52">
        <v>1</v>
      </c>
      <c r="F25" s="52">
        <v>15</v>
      </c>
      <c r="G25" s="52">
        <v>10</v>
      </c>
      <c r="H25" s="41">
        <f t="shared" si="0"/>
        <v>0.66666666666666663</v>
      </c>
    </row>
    <row r="26" spans="1:8" x14ac:dyDescent="0.25">
      <c r="A26" s="51" t="s">
        <v>4</v>
      </c>
      <c r="B26" s="52">
        <v>2010.3</v>
      </c>
      <c r="C26" s="51" t="s">
        <v>254</v>
      </c>
      <c r="D26" s="51" t="s">
        <v>218</v>
      </c>
      <c r="E26" s="52">
        <v>2</v>
      </c>
      <c r="F26" s="52">
        <v>45</v>
      </c>
      <c r="G26" s="52">
        <v>30</v>
      </c>
      <c r="H26" s="41">
        <f t="shared" si="0"/>
        <v>0.66666666666666663</v>
      </c>
    </row>
    <row r="27" spans="1:8" x14ac:dyDescent="0.25">
      <c r="A27" s="51" t="s">
        <v>4</v>
      </c>
      <c r="B27" s="52">
        <v>2010.3</v>
      </c>
      <c r="C27" s="51" t="s">
        <v>256</v>
      </c>
      <c r="D27" s="51" t="s">
        <v>218</v>
      </c>
      <c r="E27" s="52">
        <v>1</v>
      </c>
      <c r="F27" s="52">
        <v>15</v>
      </c>
      <c r="G27" s="52">
        <v>10</v>
      </c>
      <c r="H27" s="41">
        <f t="shared" si="0"/>
        <v>0.66666666666666663</v>
      </c>
    </row>
    <row r="28" spans="1:8" x14ac:dyDescent="0.25">
      <c r="A28" s="51" t="s">
        <v>2</v>
      </c>
      <c r="B28" s="52">
        <v>2010.3</v>
      </c>
      <c r="C28" s="51" t="s">
        <v>182</v>
      </c>
      <c r="D28" s="51" t="s">
        <v>183</v>
      </c>
      <c r="E28" s="52">
        <v>1</v>
      </c>
      <c r="F28" s="52">
        <v>25</v>
      </c>
      <c r="G28" s="52">
        <v>16</v>
      </c>
      <c r="H28" s="41">
        <f t="shared" si="0"/>
        <v>0.64</v>
      </c>
    </row>
    <row r="29" spans="1:8" x14ac:dyDescent="0.25">
      <c r="A29" s="51" t="s">
        <v>2</v>
      </c>
      <c r="B29" s="52">
        <v>2010.3</v>
      </c>
      <c r="C29" s="51" t="s">
        <v>178</v>
      </c>
      <c r="D29" s="51" t="s">
        <v>179</v>
      </c>
      <c r="E29" s="52">
        <v>1</v>
      </c>
      <c r="F29" s="52">
        <v>25</v>
      </c>
      <c r="G29" s="52">
        <v>15</v>
      </c>
      <c r="H29" s="41">
        <f t="shared" si="0"/>
        <v>0.6</v>
      </c>
    </row>
    <row r="30" spans="1:8" x14ac:dyDescent="0.25">
      <c r="A30" s="51" t="s">
        <v>4</v>
      </c>
      <c r="B30" s="52">
        <v>2010.3</v>
      </c>
      <c r="C30" s="51" t="s">
        <v>254</v>
      </c>
      <c r="D30" s="51" t="s">
        <v>234</v>
      </c>
      <c r="E30" s="52">
        <v>1</v>
      </c>
      <c r="F30" s="52">
        <v>5</v>
      </c>
      <c r="G30" s="52">
        <v>3</v>
      </c>
      <c r="H30" s="41">
        <f t="shared" si="0"/>
        <v>0.6</v>
      </c>
    </row>
    <row r="31" spans="1:8" x14ac:dyDescent="0.25">
      <c r="A31" s="51" t="s">
        <v>4</v>
      </c>
      <c r="B31" s="52">
        <v>2010.3</v>
      </c>
      <c r="C31" s="51" t="s">
        <v>256</v>
      </c>
      <c r="D31" s="51" t="s">
        <v>161</v>
      </c>
      <c r="E31" s="52">
        <v>1</v>
      </c>
      <c r="F31" s="52">
        <v>5</v>
      </c>
      <c r="G31" s="52">
        <v>3</v>
      </c>
      <c r="H31" s="41">
        <f t="shared" si="0"/>
        <v>0.6</v>
      </c>
    </row>
    <row r="32" spans="1:8" x14ac:dyDescent="0.25">
      <c r="A32" s="51" t="s">
        <v>2</v>
      </c>
      <c r="B32" s="52">
        <v>2010.3</v>
      </c>
      <c r="C32" s="51" t="s">
        <v>178</v>
      </c>
      <c r="D32" s="51" t="s">
        <v>181</v>
      </c>
      <c r="E32" s="52">
        <v>1</v>
      </c>
      <c r="F32" s="52">
        <v>25</v>
      </c>
      <c r="G32" s="52">
        <v>14</v>
      </c>
      <c r="H32" s="41">
        <f t="shared" si="0"/>
        <v>0.56000000000000005</v>
      </c>
    </row>
    <row r="33" spans="1:8" x14ac:dyDescent="0.25">
      <c r="A33" s="51" t="s">
        <v>5</v>
      </c>
      <c r="B33" s="52">
        <v>2010.3</v>
      </c>
      <c r="C33" s="51" t="s">
        <v>182</v>
      </c>
      <c r="D33" s="51" t="s">
        <v>183</v>
      </c>
      <c r="E33" s="52">
        <v>1</v>
      </c>
      <c r="F33" s="52">
        <v>30</v>
      </c>
      <c r="G33" s="52">
        <v>16</v>
      </c>
      <c r="H33" s="41">
        <f t="shared" si="0"/>
        <v>0.53333333333333333</v>
      </c>
    </row>
    <row r="34" spans="1:8" x14ac:dyDescent="0.25">
      <c r="A34" s="51" t="s">
        <v>2</v>
      </c>
      <c r="B34" s="52">
        <v>2010.3</v>
      </c>
      <c r="C34" s="51" t="s">
        <v>178</v>
      </c>
      <c r="D34" s="51" t="s">
        <v>180</v>
      </c>
      <c r="E34" s="52">
        <v>1</v>
      </c>
      <c r="F34" s="52">
        <v>25</v>
      </c>
      <c r="G34" s="52">
        <v>11</v>
      </c>
      <c r="H34" s="41">
        <f t="shared" si="0"/>
        <v>0.44</v>
      </c>
    </row>
    <row r="35" spans="1:8" x14ac:dyDescent="0.25">
      <c r="A35" s="51" t="s">
        <v>5</v>
      </c>
      <c r="B35" s="52">
        <v>2010.3</v>
      </c>
      <c r="C35" s="51" t="s">
        <v>178</v>
      </c>
      <c r="D35" s="51" t="s">
        <v>173</v>
      </c>
      <c r="E35" s="52">
        <v>1</v>
      </c>
      <c r="F35" s="52">
        <v>30</v>
      </c>
      <c r="G35" s="52">
        <v>13</v>
      </c>
      <c r="H35" s="41">
        <f t="shared" si="0"/>
        <v>0.43333333333333335</v>
      </c>
    </row>
    <row r="36" spans="1:8" x14ac:dyDescent="0.25">
      <c r="A36" s="51" t="s">
        <v>4</v>
      </c>
      <c r="B36" s="52">
        <v>2010.3</v>
      </c>
      <c r="C36" s="51" t="s">
        <v>254</v>
      </c>
      <c r="D36" s="51" t="s">
        <v>125</v>
      </c>
      <c r="E36" s="52">
        <v>1</v>
      </c>
      <c r="F36" s="52">
        <v>5</v>
      </c>
      <c r="G36" s="52">
        <v>2</v>
      </c>
      <c r="H36" s="41">
        <f t="shared" si="0"/>
        <v>0.4</v>
      </c>
    </row>
    <row r="37" spans="1:8" x14ac:dyDescent="0.25">
      <c r="A37" s="51" t="s">
        <v>4</v>
      </c>
      <c r="B37" s="52">
        <v>2010.3</v>
      </c>
      <c r="C37" s="51" t="s">
        <v>254</v>
      </c>
      <c r="D37" s="51" t="s">
        <v>181</v>
      </c>
      <c r="E37" s="52">
        <v>1</v>
      </c>
      <c r="F37" s="52">
        <v>10</v>
      </c>
      <c r="G37" s="52">
        <v>4</v>
      </c>
      <c r="H37" s="41">
        <f t="shared" si="0"/>
        <v>0.4</v>
      </c>
    </row>
    <row r="38" spans="1:8" x14ac:dyDescent="0.25">
      <c r="A38" s="51" t="s">
        <v>2</v>
      </c>
      <c r="B38" s="52">
        <v>2010.3</v>
      </c>
      <c r="C38" s="51" t="s">
        <v>172</v>
      </c>
      <c r="D38" s="51" t="s">
        <v>173</v>
      </c>
      <c r="E38" s="52">
        <v>1</v>
      </c>
      <c r="F38" s="52">
        <v>15</v>
      </c>
      <c r="G38" s="52">
        <v>5</v>
      </c>
      <c r="H38" s="41">
        <f t="shared" si="0"/>
        <v>0.33333333333333331</v>
      </c>
    </row>
    <row r="39" spans="1:8" x14ac:dyDescent="0.25">
      <c r="A39" s="51" t="s">
        <v>2</v>
      </c>
      <c r="B39" s="52">
        <v>2010.3</v>
      </c>
      <c r="C39" s="51" t="s">
        <v>182</v>
      </c>
      <c r="D39" s="51" t="s">
        <v>184</v>
      </c>
      <c r="E39" s="52">
        <v>1</v>
      </c>
      <c r="F39" s="52">
        <v>15</v>
      </c>
      <c r="G39" s="52">
        <v>5</v>
      </c>
      <c r="H39" s="41">
        <f t="shared" si="0"/>
        <v>0.33333333333333331</v>
      </c>
    </row>
    <row r="40" spans="1:8" x14ac:dyDescent="0.25">
      <c r="A40" s="51" t="s">
        <v>1</v>
      </c>
      <c r="B40" s="52">
        <v>2010.3</v>
      </c>
      <c r="C40" s="51" t="s">
        <v>163</v>
      </c>
      <c r="D40" s="51" t="s">
        <v>164</v>
      </c>
      <c r="E40" s="52">
        <v>1</v>
      </c>
      <c r="F40" s="52">
        <v>25</v>
      </c>
      <c r="G40" s="52">
        <v>8</v>
      </c>
      <c r="H40" s="41">
        <f t="shared" si="0"/>
        <v>0.32</v>
      </c>
    </row>
    <row r="41" spans="1:8" x14ac:dyDescent="0.25">
      <c r="A41" s="51" t="s">
        <v>5</v>
      </c>
      <c r="B41" s="52">
        <v>2010.3</v>
      </c>
      <c r="C41" s="51" t="s">
        <v>178</v>
      </c>
      <c r="D41" s="51" t="s">
        <v>118</v>
      </c>
      <c r="E41" s="52">
        <v>1</v>
      </c>
      <c r="F41" s="52">
        <v>30</v>
      </c>
      <c r="G41" s="52">
        <v>9</v>
      </c>
      <c r="H41" s="41">
        <f t="shared" si="0"/>
        <v>0.3</v>
      </c>
    </row>
    <row r="42" spans="1:8" x14ac:dyDescent="0.25">
      <c r="A42" s="51" t="s">
        <v>2</v>
      </c>
      <c r="B42" s="52">
        <v>2010.3</v>
      </c>
      <c r="C42" s="51" t="s">
        <v>174</v>
      </c>
      <c r="D42" s="51" t="s">
        <v>175</v>
      </c>
      <c r="E42" s="52">
        <v>1</v>
      </c>
      <c r="F42" s="52">
        <v>15</v>
      </c>
      <c r="G42" s="52">
        <v>4</v>
      </c>
      <c r="H42" s="41">
        <f t="shared" si="0"/>
        <v>0.26666666666666666</v>
      </c>
    </row>
    <row r="43" spans="1:8" x14ac:dyDescent="0.25">
      <c r="A43" s="51" t="s">
        <v>2</v>
      </c>
      <c r="B43" s="52">
        <v>2010.3</v>
      </c>
      <c r="C43" s="51" t="s">
        <v>163</v>
      </c>
      <c r="D43" s="51" t="s">
        <v>164</v>
      </c>
      <c r="E43" s="52">
        <v>1</v>
      </c>
      <c r="F43" s="52">
        <v>15</v>
      </c>
      <c r="G43" s="52">
        <v>4</v>
      </c>
      <c r="H43" s="41">
        <f t="shared" si="0"/>
        <v>0.26666666666666666</v>
      </c>
    </row>
    <row r="44" spans="1:8" x14ac:dyDescent="0.25">
      <c r="A44" s="51" t="s">
        <v>2</v>
      </c>
      <c r="B44" s="52">
        <v>2010.3</v>
      </c>
      <c r="C44" s="51" t="s">
        <v>163</v>
      </c>
      <c r="D44" s="51" t="s">
        <v>176</v>
      </c>
      <c r="E44" s="52">
        <v>1</v>
      </c>
      <c r="F44" s="52">
        <v>15</v>
      </c>
      <c r="G44" s="52">
        <v>4</v>
      </c>
      <c r="H44" s="41">
        <f t="shared" si="0"/>
        <v>0.26666666666666666</v>
      </c>
    </row>
    <row r="45" spans="1:8" x14ac:dyDescent="0.25">
      <c r="A45" s="51" t="s">
        <v>5</v>
      </c>
      <c r="B45" s="52">
        <v>2010.3</v>
      </c>
      <c r="C45" s="51" t="s">
        <v>254</v>
      </c>
      <c r="D45" s="51" t="s">
        <v>131</v>
      </c>
      <c r="E45" s="52">
        <v>1</v>
      </c>
      <c r="F45" s="52">
        <v>30</v>
      </c>
      <c r="G45" s="52">
        <v>8</v>
      </c>
      <c r="H45" s="41">
        <f t="shared" si="0"/>
        <v>0.26666666666666666</v>
      </c>
    </row>
    <row r="46" spans="1:8" x14ac:dyDescent="0.25">
      <c r="A46" s="51" t="s">
        <v>2</v>
      </c>
      <c r="B46" s="52">
        <v>2010.3</v>
      </c>
      <c r="C46" s="51" t="s">
        <v>163</v>
      </c>
      <c r="D46" s="51" t="s">
        <v>177</v>
      </c>
      <c r="E46" s="52">
        <v>1</v>
      </c>
      <c r="F46" s="52">
        <v>25</v>
      </c>
      <c r="G46" s="52">
        <v>6</v>
      </c>
      <c r="H46" s="41">
        <f t="shared" si="0"/>
        <v>0.24</v>
      </c>
    </row>
  </sheetData>
  <sortState ref="A2:H46">
    <sortCondition descending="1" ref="H2:H46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workbookViewId="0">
      <selection activeCell="D7" sqref="D7:D8"/>
    </sheetView>
  </sheetViews>
  <sheetFormatPr defaultRowHeight="15" x14ac:dyDescent="0.25"/>
  <cols>
    <col min="1" max="1" width="27.42578125" customWidth="1"/>
    <col min="4" max="4" width="10.7109375" customWidth="1"/>
    <col min="5" max="5" width="10.5703125" customWidth="1"/>
    <col min="6" max="6" width="9.140625" style="13"/>
    <col min="7" max="7" width="9.140625" style="55"/>
  </cols>
  <sheetData>
    <row r="1" spans="1:7" x14ac:dyDescent="0.25">
      <c r="A1" s="6" t="s">
        <v>259</v>
      </c>
      <c r="B1" s="6" t="s">
        <v>404</v>
      </c>
      <c r="C1" s="6" t="s">
        <v>403</v>
      </c>
      <c r="D1" s="6" t="s">
        <v>401</v>
      </c>
      <c r="E1" s="6" t="s">
        <v>402</v>
      </c>
      <c r="F1" s="53" t="s">
        <v>258</v>
      </c>
      <c r="G1" s="54" t="s">
        <v>405</v>
      </c>
    </row>
    <row r="2" spans="1:7" x14ac:dyDescent="0.25">
      <c r="A2" s="7" t="s">
        <v>355</v>
      </c>
      <c r="B2" s="7" t="s">
        <v>4</v>
      </c>
      <c r="C2" s="8">
        <v>8</v>
      </c>
      <c r="D2" s="8">
        <v>153</v>
      </c>
      <c r="E2" s="8">
        <v>118</v>
      </c>
      <c r="F2" s="41">
        <f t="shared" ref="F2:F33" si="0">E2/D2</f>
        <v>0.77124183006535951</v>
      </c>
      <c r="G2" s="42">
        <f t="shared" ref="G2:G33" si="1">E2/C2</f>
        <v>14.75</v>
      </c>
    </row>
    <row r="3" spans="1:7" x14ac:dyDescent="0.25">
      <c r="A3" s="7" t="s">
        <v>290</v>
      </c>
      <c r="B3" s="7" t="s">
        <v>4</v>
      </c>
      <c r="C3" s="8">
        <v>7</v>
      </c>
      <c r="D3" s="8">
        <v>194</v>
      </c>
      <c r="E3" s="8">
        <v>192</v>
      </c>
      <c r="F3" s="41">
        <f t="shared" si="0"/>
        <v>0.98969072164948457</v>
      </c>
      <c r="G3" s="42">
        <f t="shared" si="1"/>
        <v>27.428571428571427</v>
      </c>
    </row>
    <row r="4" spans="1:7" x14ac:dyDescent="0.25">
      <c r="A4" s="7" t="s">
        <v>373</v>
      </c>
      <c r="B4" s="7" t="s">
        <v>4</v>
      </c>
      <c r="C4" s="8">
        <v>7</v>
      </c>
      <c r="D4" s="8">
        <v>180</v>
      </c>
      <c r="E4" s="8">
        <v>179</v>
      </c>
      <c r="F4" s="41">
        <f t="shared" si="0"/>
        <v>0.99444444444444446</v>
      </c>
      <c r="G4" s="42">
        <f t="shared" si="1"/>
        <v>25.571428571428573</v>
      </c>
    </row>
    <row r="5" spans="1:7" x14ac:dyDescent="0.25">
      <c r="A5" s="7" t="s">
        <v>292</v>
      </c>
      <c r="B5" s="7" t="s">
        <v>1</v>
      </c>
      <c r="C5" s="8">
        <v>7</v>
      </c>
      <c r="D5" s="8">
        <v>179</v>
      </c>
      <c r="E5" s="8">
        <v>148</v>
      </c>
      <c r="F5" s="41">
        <f t="shared" si="0"/>
        <v>0.82681564245810057</v>
      </c>
      <c r="G5" s="42">
        <f t="shared" si="1"/>
        <v>21.142857142857142</v>
      </c>
    </row>
    <row r="6" spans="1:7" x14ac:dyDescent="0.25">
      <c r="A6" s="7" t="s">
        <v>337</v>
      </c>
      <c r="B6" s="7" t="s">
        <v>3</v>
      </c>
      <c r="C6" s="8">
        <v>7</v>
      </c>
      <c r="D6" s="8">
        <v>147</v>
      </c>
      <c r="E6" s="8">
        <v>140</v>
      </c>
      <c r="F6" s="41">
        <f t="shared" si="0"/>
        <v>0.95238095238095233</v>
      </c>
      <c r="G6" s="42">
        <f t="shared" si="1"/>
        <v>20</v>
      </c>
    </row>
    <row r="7" spans="1:7" x14ac:dyDescent="0.25">
      <c r="A7" s="7" t="s">
        <v>366</v>
      </c>
      <c r="B7" s="7" t="s">
        <v>2</v>
      </c>
      <c r="C7" s="8">
        <v>7</v>
      </c>
      <c r="D7" s="8">
        <v>180</v>
      </c>
      <c r="E7" s="8">
        <v>124</v>
      </c>
      <c r="F7" s="41">
        <f t="shared" si="0"/>
        <v>0.68888888888888888</v>
      </c>
      <c r="G7" s="42">
        <f t="shared" si="1"/>
        <v>17.714285714285715</v>
      </c>
    </row>
    <row r="8" spans="1:7" x14ac:dyDescent="0.25">
      <c r="A8" s="7" t="s">
        <v>388</v>
      </c>
      <c r="B8" s="7" t="s">
        <v>4</v>
      </c>
      <c r="C8" s="8">
        <v>7</v>
      </c>
      <c r="D8" s="8">
        <v>150</v>
      </c>
      <c r="E8" s="8">
        <v>123</v>
      </c>
      <c r="F8" s="41">
        <f t="shared" si="0"/>
        <v>0.82</v>
      </c>
      <c r="G8" s="42">
        <f t="shared" si="1"/>
        <v>17.571428571428573</v>
      </c>
    </row>
    <row r="9" spans="1:7" x14ac:dyDescent="0.25">
      <c r="A9" s="7" t="s">
        <v>321</v>
      </c>
      <c r="B9" s="7" t="s">
        <v>1</v>
      </c>
      <c r="C9" s="8">
        <v>7</v>
      </c>
      <c r="D9" s="8">
        <v>157</v>
      </c>
      <c r="E9" s="8">
        <v>116</v>
      </c>
      <c r="F9" s="41">
        <f t="shared" si="0"/>
        <v>0.73885350318471332</v>
      </c>
      <c r="G9" s="42">
        <f t="shared" si="1"/>
        <v>16.571428571428573</v>
      </c>
    </row>
    <row r="10" spans="1:7" x14ac:dyDescent="0.25">
      <c r="A10" s="7" t="s">
        <v>391</v>
      </c>
      <c r="B10" s="7" t="s">
        <v>3</v>
      </c>
      <c r="C10" s="8">
        <v>7</v>
      </c>
      <c r="D10" s="8">
        <v>111</v>
      </c>
      <c r="E10" s="8">
        <v>97</v>
      </c>
      <c r="F10" s="41">
        <f t="shared" si="0"/>
        <v>0.87387387387387383</v>
      </c>
      <c r="G10" s="42">
        <f t="shared" si="1"/>
        <v>13.857142857142858</v>
      </c>
    </row>
    <row r="11" spans="1:7" x14ac:dyDescent="0.25">
      <c r="A11" s="7" t="s">
        <v>338</v>
      </c>
      <c r="B11" s="7" t="s">
        <v>3</v>
      </c>
      <c r="C11" s="8">
        <v>6</v>
      </c>
      <c r="D11" s="8">
        <v>176</v>
      </c>
      <c r="E11" s="8">
        <v>175</v>
      </c>
      <c r="F11" s="41">
        <f t="shared" si="0"/>
        <v>0.99431818181818177</v>
      </c>
      <c r="G11" s="42">
        <f t="shared" si="1"/>
        <v>29.166666666666668</v>
      </c>
    </row>
    <row r="12" spans="1:7" x14ac:dyDescent="0.25">
      <c r="A12" s="7" t="s">
        <v>394</v>
      </c>
      <c r="B12" s="7" t="s">
        <v>3</v>
      </c>
      <c r="C12" s="8">
        <v>6</v>
      </c>
      <c r="D12" s="8">
        <v>174</v>
      </c>
      <c r="E12" s="8">
        <v>173</v>
      </c>
      <c r="F12" s="41">
        <f t="shared" si="0"/>
        <v>0.99425287356321834</v>
      </c>
      <c r="G12" s="42">
        <f t="shared" si="1"/>
        <v>28.833333333333332</v>
      </c>
    </row>
    <row r="13" spans="1:7" x14ac:dyDescent="0.25">
      <c r="A13" s="7" t="s">
        <v>307</v>
      </c>
      <c r="B13" s="7" t="s">
        <v>3</v>
      </c>
      <c r="C13" s="8">
        <v>6</v>
      </c>
      <c r="D13" s="8">
        <v>167</v>
      </c>
      <c r="E13" s="8">
        <v>166</v>
      </c>
      <c r="F13" s="41">
        <f t="shared" si="0"/>
        <v>0.99401197604790414</v>
      </c>
      <c r="G13" s="42">
        <f t="shared" si="1"/>
        <v>27.666666666666668</v>
      </c>
    </row>
    <row r="14" spans="1:7" x14ac:dyDescent="0.25">
      <c r="A14" s="7" t="s">
        <v>371</v>
      </c>
      <c r="B14" s="7" t="s">
        <v>3</v>
      </c>
      <c r="C14" s="8">
        <v>6</v>
      </c>
      <c r="D14" s="8">
        <v>142</v>
      </c>
      <c r="E14" s="8">
        <v>142</v>
      </c>
      <c r="F14" s="41">
        <f t="shared" si="0"/>
        <v>1</v>
      </c>
      <c r="G14" s="42">
        <f t="shared" si="1"/>
        <v>23.666666666666668</v>
      </c>
    </row>
    <row r="15" spans="1:7" x14ac:dyDescent="0.25">
      <c r="A15" s="7" t="s">
        <v>286</v>
      </c>
      <c r="B15" s="7" t="s">
        <v>3</v>
      </c>
      <c r="C15" s="8">
        <v>6</v>
      </c>
      <c r="D15" s="8">
        <v>141</v>
      </c>
      <c r="E15" s="8">
        <v>141</v>
      </c>
      <c r="F15" s="41">
        <f t="shared" si="0"/>
        <v>1</v>
      </c>
      <c r="G15" s="42">
        <f t="shared" si="1"/>
        <v>23.5</v>
      </c>
    </row>
    <row r="16" spans="1:7" x14ac:dyDescent="0.25">
      <c r="A16" s="7" t="s">
        <v>368</v>
      </c>
      <c r="B16" s="7" t="s">
        <v>3</v>
      </c>
      <c r="C16" s="8">
        <v>6</v>
      </c>
      <c r="D16" s="8">
        <v>141</v>
      </c>
      <c r="E16" s="8">
        <v>141</v>
      </c>
      <c r="F16" s="41">
        <f t="shared" si="0"/>
        <v>1</v>
      </c>
      <c r="G16" s="42">
        <f t="shared" si="1"/>
        <v>23.5</v>
      </c>
    </row>
    <row r="17" spans="1:7" x14ac:dyDescent="0.25">
      <c r="A17" s="7" t="s">
        <v>267</v>
      </c>
      <c r="B17" s="7" t="s">
        <v>3</v>
      </c>
      <c r="C17" s="8">
        <v>6</v>
      </c>
      <c r="D17" s="8">
        <v>139</v>
      </c>
      <c r="E17" s="8">
        <v>137</v>
      </c>
      <c r="F17" s="41">
        <f t="shared" si="0"/>
        <v>0.98561151079136688</v>
      </c>
      <c r="G17" s="42">
        <f t="shared" si="1"/>
        <v>22.833333333333332</v>
      </c>
    </row>
    <row r="18" spans="1:7" x14ac:dyDescent="0.25">
      <c r="A18" s="7" t="s">
        <v>274</v>
      </c>
      <c r="B18" s="7" t="s">
        <v>1</v>
      </c>
      <c r="C18" s="8">
        <v>6</v>
      </c>
      <c r="D18" s="8">
        <v>150</v>
      </c>
      <c r="E18" s="8">
        <v>135</v>
      </c>
      <c r="F18" s="41">
        <f t="shared" si="0"/>
        <v>0.9</v>
      </c>
      <c r="G18" s="42">
        <f t="shared" si="1"/>
        <v>22.5</v>
      </c>
    </row>
    <row r="19" spans="1:7" x14ac:dyDescent="0.25">
      <c r="A19" s="7" t="s">
        <v>382</v>
      </c>
      <c r="B19" s="7" t="s">
        <v>3</v>
      </c>
      <c r="C19" s="8">
        <v>6</v>
      </c>
      <c r="D19" s="8">
        <v>128</v>
      </c>
      <c r="E19" s="8">
        <v>125</v>
      </c>
      <c r="F19" s="41">
        <f t="shared" si="0"/>
        <v>0.9765625</v>
      </c>
      <c r="G19" s="42">
        <f t="shared" si="1"/>
        <v>20.833333333333332</v>
      </c>
    </row>
    <row r="20" spans="1:7" x14ac:dyDescent="0.25">
      <c r="A20" s="7" t="s">
        <v>354</v>
      </c>
      <c r="B20" s="7" t="s">
        <v>4</v>
      </c>
      <c r="C20" s="8">
        <v>6</v>
      </c>
      <c r="D20" s="8">
        <v>140</v>
      </c>
      <c r="E20" s="8">
        <v>116</v>
      </c>
      <c r="F20" s="41">
        <f t="shared" si="0"/>
        <v>0.82857142857142863</v>
      </c>
      <c r="G20" s="42">
        <f t="shared" si="1"/>
        <v>19.333333333333332</v>
      </c>
    </row>
    <row r="21" spans="1:7" x14ac:dyDescent="0.25">
      <c r="A21" s="7" t="s">
        <v>334</v>
      </c>
      <c r="B21" s="7" t="s">
        <v>5</v>
      </c>
      <c r="C21" s="8">
        <v>6</v>
      </c>
      <c r="D21" s="8">
        <v>156</v>
      </c>
      <c r="E21" s="8">
        <v>113</v>
      </c>
      <c r="F21" s="41">
        <f t="shared" si="0"/>
        <v>0.72435897435897434</v>
      </c>
      <c r="G21" s="42">
        <f t="shared" si="1"/>
        <v>18.833333333333332</v>
      </c>
    </row>
    <row r="22" spans="1:7" x14ac:dyDescent="0.25">
      <c r="A22" s="7" t="s">
        <v>363</v>
      </c>
      <c r="B22" s="7" t="s">
        <v>1</v>
      </c>
      <c r="C22" s="8">
        <v>6</v>
      </c>
      <c r="D22" s="8">
        <v>116</v>
      </c>
      <c r="E22" s="8">
        <v>102</v>
      </c>
      <c r="F22" s="41">
        <f t="shared" si="0"/>
        <v>0.87931034482758619</v>
      </c>
      <c r="G22" s="42">
        <f t="shared" si="1"/>
        <v>17</v>
      </c>
    </row>
    <row r="23" spans="1:7" x14ac:dyDescent="0.25">
      <c r="A23" s="7" t="s">
        <v>313</v>
      </c>
      <c r="B23" s="7" t="s">
        <v>1</v>
      </c>
      <c r="C23" s="8">
        <v>6</v>
      </c>
      <c r="D23" s="8">
        <v>125</v>
      </c>
      <c r="E23" s="8">
        <v>97</v>
      </c>
      <c r="F23" s="41">
        <f t="shared" si="0"/>
        <v>0.77600000000000002</v>
      </c>
      <c r="G23" s="42">
        <f t="shared" si="1"/>
        <v>16.166666666666668</v>
      </c>
    </row>
    <row r="24" spans="1:7" x14ac:dyDescent="0.25">
      <c r="A24" s="7" t="s">
        <v>344</v>
      </c>
      <c r="B24" s="7" t="s">
        <v>3</v>
      </c>
      <c r="C24" s="8">
        <v>6</v>
      </c>
      <c r="D24" s="8">
        <v>113</v>
      </c>
      <c r="E24" s="8">
        <v>91</v>
      </c>
      <c r="F24" s="41">
        <f t="shared" si="0"/>
        <v>0.80530973451327437</v>
      </c>
      <c r="G24" s="42">
        <f t="shared" si="1"/>
        <v>15.166666666666666</v>
      </c>
    </row>
    <row r="25" spans="1:7" x14ac:dyDescent="0.25">
      <c r="A25" s="7" t="s">
        <v>364</v>
      </c>
      <c r="B25" s="7" t="s">
        <v>4</v>
      </c>
      <c r="C25" s="8">
        <v>6</v>
      </c>
      <c r="D25" s="8">
        <v>75</v>
      </c>
      <c r="E25" s="8">
        <v>61</v>
      </c>
      <c r="F25" s="41">
        <f t="shared" si="0"/>
        <v>0.81333333333333335</v>
      </c>
      <c r="G25" s="42">
        <f t="shared" si="1"/>
        <v>10.166666666666666</v>
      </c>
    </row>
    <row r="26" spans="1:7" x14ac:dyDescent="0.25">
      <c r="A26" s="7" t="s">
        <v>262</v>
      </c>
      <c r="B26" s="7" t="s">
        <v>2</v>
      </c>
      <c r="C26" s="8">
        <v>6</v>
      </c>
      <c r="D26" s="8">
        <v>100</v>
      </c>
      <c r="E26" s="8">
        <v>28</v>
      </c>
      <c r="F26" s="41">
        <f t="shared" si="0"/>
        <v>0.28000000000000003</v>
      </c>
      <c r="G26" s="42">
        <f t="shared" si="1"/>
        <v>4.666666666666667</v>
      </c>
    </row>
    <row r="27" spans="1:7" x14ac:dyDescent="0.25">
      <c r="A27" s="7" t="s">
        <v>330</v>
      </c>
      <c r="B27" s="7" t="s">
        <v>3</v>
      </c>
      <c r="C27" s="8">
        <v>5</v>
      </c>
      <c r="D27" s="8">
        <v>141</v>
      </c>
      <c r="E27" s="8">
        <v>140</v>
      </c>
      <c r="F27" s="41">
        <f t="shared" si="0"/>
        <v>0.99290780141843971</v>
      </c>
      <c r="G27" s="42">
        <f t="shared" si="1"/>
        <v>28</v>
      </c>
    </row>
    <row r="28" spans="1:7" x14ac:dyDescent="0.25">
      <c r="A28" s="7" t="s">
        <v>305</v>
      </c>
      <c r="B28" s="7" t="s">
        <v>3</v>
      </c>
      <c r="C28" s="8">
        <v>5</v>
      </c>
      <c r="D28" s="8">
        <v>132</v>
      </c>
      <c r="E28" s="8">
        <v>132</v>
      </c>
      <c r="F28" s="41">
        <f t="shared" si="0"/>
        <v>1</v>
      </c>
      <c r="G28" s="42">
        <f t="shared" si="1"/>
        <v>26.4</v>
      </c>
    </row>
    <row r="29" spans="1:7" x14ac:dyDescent="0.25">
      <c r="A29" s="7" t="s">
        <v>392</v>
      </c>
      <c r="B29" s="7" t="s">
        <v>4</v>
      </c>
      <c r="C29" s="8">
        <v>5</v>
      </c>
      <c r="D29" s="8">
        <v>132</v>
      </c>
      <c r="E29" s="8">
        <v>132</v>
      </c>
      <c r="F29" s="41">
        <f t="shared" si="0"/>
        <v>1</v>
      </c>
      <c r="G29" s="42">
        <f t="shared" si="1"/>
        <v>26.4</v>
      </c>
    </row>
    <row r="30" spans="1:7" x14ac:dyDescent="0.25">
      <c r="A30" s="7" t="s">
        <v>323</v>
      </c>
      <c r="B30" s="7" t="s">
        <v>1</v>
      </c>
      <c r="C30" s="8">
        <v>5</v>
      </c>
      <c r="D30" s="8">
        <v>134</v>
      </c>
      <c r="E30" s="8">
        <v>129</v>
      </c>
      <c r="F30" s="41">
        <f t="shared" si="0"/>
        <v>0.96268656716417911</v>
      </c>
      <c r="G30" s="42">
        <f t="shared" si="1"/>
        <v>25.8</v>
      </c>
    </row>
    <row r="31" spans="1:7" x14ac:dyDescent="0.25">
      <c r="A31" s="7" t="s">
        <v>328</v>
      </c>
      <c r="B31" s="7" t="s">
        <v>3</v>
      </c>
      <c r="C31" s="8">
        <v>5</v>
      </c>
      <c r="D31" s="8">
        <v>128</v>
      </c>
      <c r="E31" s="8">
        <v>127</v>
      </c>
      <c r="F31" s="41">
        <f t="shared" si="0"/>
        <v>0.9921875</v>
      </c>
      <c r="G31" s="42">
        <f t="shared" si="1"/>
        <v>25.4</v>
      </c>
    </row>
    <row r="32" spans="1:7" x14ac:dyDescent="0.25">
      <c r="A32" s="7" t="s">
        <v>297</v>
      </c>
      <c r="B32" s="7" t="s">
        <v>3</v>
      </c>
      <c r="C32" s="8">
        <v>5</v>
      </c>
      <c r="D32" s="8">
        <v>126</v>
      </c>
      <c r="E32" s="8">
        <v>124</v>
      </c>
      <c r="F32" s="41">
        <f t="shared" si="0"/>
        <v>0.98412698412698407</v>
      </c>
      <c r="G32" s="42">
        <f t="shared" si="1"/>
        <v>24.8</v>
      </c>
    </row>
    <row r="33" spans="1:7" x14ac:dyDescent="0.25">
      <c r="A33" s="7" t="s">
        <v>340</v>
      </c>
      <c r="B33" s="7" t="s">
        <v>5</v>
      </c>
      <c r="C33" s="8">
        <v>5</v>
      </c>
      <c r="D33" s="8">
        <v>124</v>
      </c>
      <c r="E33" s="8">
        <v>111</v>
      </c>
      <c r="F33" s="41">
        <f t="shared" si="0"/>
        <v>0.89516129032258063</v>
      </c>
      <c r="G33" s="42">
        <f t="shared" si="1"/>
        <v>22.2</v>
      </c>
    </row>
    <row r="34" spans="1:7" x14ac:dyDescent="0.25">
      <c r="A34" s="7" t="s">
        <v>396</v>
      </c>
      <c r="B34" s="7" t="s">
        <v>3</v>
      </c>
      <c r="C34" s="8">
        <v>5</v>
      </c>
      <c r="D34" s="8">
        <v>132</v>
      </c>
      <c r="E34" s="8">
        <v>109</v>
      </c>
      <c r="F34" s="41">
        <f t="shared" ref="F34:F65" si="2">E34/D34</f>
        <v>0.8257575757575758</v>
      </c>
      <c r="G34" s="42">
        <f t="shared" ref="G34:G65" si="3">E34/C34</f>
        <v>21.8</v>
      </c>
    </row>
    <row r="35" spans="1:7" x14ac:dyDescent="0.25">
      <c r="A35" s="7" t="s">
        <v>317</v>
      </c>
      <c r="B35" s="7" t="s">
        <v>2</v>
      </c>
      <c r="C35" s="8">
        <v>5</v>
      </c>
      <c r="D35" s="8">
        <v>128</v>
      </c>
      <c r="E35" s="8">
        <v>106</v>
      </c>
      <c r="F35" s="41">
        <f t="shared" si="2"/>
        <v>0.828125</v>
      </c>
      <c r="G35" s="42">
        <f t="shared" si="3"/>
        <v>21.2</v>
      </c>
    </row>
    <row r="36" spans="1:7" x14ac:dyDescent="0.25">
      <c r="A36" s="7" t="s">
        <v>335</v>
      </c>
      <c r="B36" s="7" t="s">
        <v>1</v>
      </c>
      <c r="C36" s="8">
        <v>5</v>
      </c>
      <c r="D36" s="8">
        <v>113</v>
      </c>
      <c r="E36" s="8">
        <v>106</v>
      </c>
      <c r="F36" s="41">
        <f t="shared" si="2"/>
        <v>0.93805309734513276</v>
      </c>
      <c r="G36" s="42">
        <f t="shared" si="3"/>
        <v>21.2</v>
      </c>
    </row>
    <row r="37" spans="1:7" x14ac:dyDescent="0.25">
      <c r="A37" s="7" t="s">
        <v>360</v>
      </c>
      <c r="B37" s="7" t="s">
        <v>3</v>
      </c>
      <c r="C37" s="8">
        <v>5</v>
      </c>
      <c r="D37" s="8">
        <v>123</v>
      </c>
      <c r="E37" s="8">
        <v>104</v>
      </c>
      <c r="F37" s="41">
        <f t="shared" si="2"/>
        <v>0.84552845528455289</v>
      </c>
      <c r="G37" s="42">
        <f t="shared" si="3"/>
        <v>20.8</v>
      </c>
    </row>
    <row r="38" spans="1:7" x14ac:dyDescent="0.25">
      <c r="A38" s="7" t="s">
        <v>385</v>
      </c>
      <c r="B38" s="7" t="s">
        <v>2</v>
      </c>
      <c r="C38" s="8">
        <v>5</v>
      </c>
      <c r="D38" s="8">
        <v>115</v>
      </c>
      <c r="E38" s="8">
        <v>98</v>
      </c>
      <c r="F38" s="41">
        <f t="shared" si="2"/>
        <v>0.85217391304347823</v>
      </c>
      <c r="G38" s="42">
        <f t="shared" si="3"/>
        <v>19.600000000000001</v>
      </c>
    </row>
    <row r="39" spans="1:7" x14ac:dyDescent="0.25">
      <c r="A39" s="7" t="s">
        <v>374</v>
      </c>
      <c r="B39" s="7" t="s">
        <v>4</v>
      </c>
      <c r="C39" s="8">
        <v>5</v>
      </c>
      <c r="D39" s="8">
        <v>103</v>
      </c>
      <c r="E39" s="8">
        <v>95</v>
      </c>
      <c r="F39" s="41">
        <f t="shared" si="2"/>
        <v>0.92233009708737868</v>
      </c>
      <c r="G39" s="42">
        <f t="shared" si="3"/>
        <v>19</v>
      </c>
    </row>
    <row r="40" spans="1:7" x14ac:dyDescent="0.25">
      <c r="A40" s="7" t="s">
        <v>288</v>
      </c>
      <c r="B40" s="7" t="s">
        <v>3</v>
      </c>
      <c r="C40" s="8">
        <v>5</v>
      </c>
      <c r="D40" s="8">
        <v>126</v>
      </c>
      <c r="E40" s="8">
        <v>87</v>
      </c>
      <c r="F40" s="41">
        <f t="shared" si="2"/>
        <v>0.69047619047619047</v>
      </c>
      <c r="G40" s="42">
        <f t="shared" si="3"/>
        <v>17.399999999999999</v>
      </c>
    </row>
    <row r="41" spans="1:7" x14ac:dyDescent="0.25">
      <c r="A41" s="7" t="s">
        <v>390</v>
      </c>
      <c r="B41" s="7" t="s">
        <v>1</v>
      </c>
      <c r="C41" s="8">
        <v>5</v>
      </c>
      <c r="D41" s="8">
        <v>111</v>
      </c>
      <c r="E41" s="8">
        <v>84</v>
      </c>
      <c r="F41" s="41">
        <f t="shared" si="2"/>
        <v>0.7567567567567568</v>
      </c>
      <c r="G41" s="42">
        <f t="shared" si="3"/>
        <v>16.8</v>
      </c>
    </row>
    <row r="42" spans="1:7" x14ac:dyDescent="0.25">
      <c r="A42" s="7" t="s">
        <v>266</v>
      </c>
      <c r="B42" s="7" t="s">
        <v>1</v>
      </c>
      <c r="C42" s="8">
        <v>5</v>
      </c>
      <c r="D42" s="8">
        <v>125</v>
      </c>
      <c r="E42" s="8">
        <v>77</v>
      </c>
      <c r="F42" s="41">
        <f t="shared" si="2"/>
        <v>0.61599999999999999</v>
      </c>
      <c r="G42" s="42">
        <f t="shared" si="3"/>
        <v>15.4</v>
      </c>
    </row>
    <row r="43" spans="1:7" x14ac:dyDescent="0.25">
      <c r="A43" s="7" t="s">
        <v>308</v>
      </c>
      <c r="B43" s="7" t="s">
        <v>3</v>
      </c>
      <c r="C43" s="8">
        <v>5</v>
      </c>
      <c r="D43" s="8">
        <v>87</v>
      </c>
      <c r="E43" s="8">
        <v>74</v>
      </c>
      <c r="F43" s="41">
        <f t="shared" si="2"/>
        <v>0.85057471264367812</v>
      </c>
      <c r="G43" s="42">
        <f t="shared" si="3"/>
        <v>14.8</v>
      </c>
    </row>
    <row r="44" spans="1:7" x14ac:dyDescent="0.25">
      <c r="A44" s="7" t="s">
        <v>291</v>
      </c>
      <c r="B44" s="7" t="s">
        <v>4</v>
      </c>
      <c r="C44" s="8">
        <v>5</v>
      </c>
      <c r="D44" s="8">
        <v>75</v>
      </c>
      <c r="E44" s="8">
        <v>73</v>
      </c>
      <c r="F44" s="41">
        <f t="shared" si="2"/>
        <v>0.97333333333333338</v>
      </c>
      <c r="G44" s="42">
        <f t="shared" si="3"/>
        <v>14.6</v>
      </c>
    </row>
    <row r="45" spans="1:7" x14ac:dyDescent="0.25">
      <c r="A45" s="7" t="s">
        <v>356</v>
      </c>
      <c r="B45" s="7" t="s">
        <v>5</v>
      </c>
      <c r="C45" s="8">
        <v>5</v>
      </c>
      <c r="D45" s="8">
        <v>140</v>
      </c>
      <c r="E45" s="8">
        <v>66</v>
      </c>
      <c r="F45" s="41">
        <f t="shared" si="2"/>
        <v>0.47142857142857142</v>
      </c>
      <c r="G45" s="42">
        <f t="shared" si="3"/>
        <v>13.2</v>
      </c>
    </row>
    <row r="46" spans="1:7" x14ac:dyDescent="0.25">
      <c r="A46" s="7" t="s">
        <v>361</v>
      </c>
      <c r="B46" s="7" t="s">
        <v>2</v>
      </c>
      <c r="C46" s="8">
        <v>5</v>
      </c>
      <c r="D46" s="8">
        <v>125</v>
      </c>
      <c r="E46" s="8">
        <v>57</v>
      </c>
      <c r="F46" s="41">
        <f t="shared" si="2"/>
        <v>0.45600000000000002</v>
      </c>
      <c r="G46" s="42">
        <f t="shared" si="3"/>
        <v>11.4</v>
      </c>
    </row>
    <row r="47" spans="1:7" x14ac:dyDescent="0.25">
      <c r="A47" s="7" t="s">
        <v>341</v>
      </c>
      <c r="B47" s="7" t="s">
        <v>3</v>
      </c>
      <c r="C47" s="8">
        <v>5</v>
      </c>
      <c r="D47" s="8">
        <v>125</v>
      </c>
      <c r="E47" s="8">
        <v>50</v>
      </c>
      <c r="F47" s="41">
        <f t="shared" si="2"/>
        <v>0.4</v>
      </c>
      <c r="G47" s="42">
        <f t="shared" si="3"/>
        <v>10</v>
      </c>
    </row>
    <row r="48" spans="1:7" x14ac:dyDescent="0.25">
      <c r="A48" s="7" t="s">
        <v>386</v>
      </c>
      <c r="B48" s="7" t="s">
        <v>3</v>
      </c>
      <c r="C48" s="8">
        <v>4</v>
      </c>
      <c r="D48" s="8">
        <v>114</v>
      </c>
      <c r="E48" s="8">
        <v>110</v>
      </c>
      <c r="F48" s="41">
        <f t="shared" si="2"/>
        <v>0.96491228070175439</v>
      </c>
      <c r="G48" s="42">
        <f t="shared" si="3"/>
        <v>27.5</v>
      </c>
    </row>
    <row r="49" spans="1:7" x14ac:dyDescent="0.25">
      <c r="A49" s="7" t="s">
        <v>264</v>
      </c>
      <c r="B49" s="7" t="s">
        <v>4</v>
      </c>
      <c r="C49" s="8">
        <v>4</v>
      </c>
      <c r="D49" s="8">
        <v>128</v>
      </c>
      <c r="E49" s="8">
        <v>107</v>
      </c>
      <c r="F49" s="41">
        <f t="shared" si="2"/>
        <v>0.8359375</v>
      </c>
      <c r="G49" s="42">
        <f t="shared" si="3"/>
        <v>26.75</v>
      </c>
    </row>
    <row r="50" spans="1:7" x14ac:dyDescent="0.25">
      <c r="A50" s="7" t="s">
        <v>285</v>
      </c>
      <c r="B50" s="7" t="s">
        <v>3</v>
      </c>
      <c r="C50" s="8">
        <v>4</v>
      </c>
      <c r="D50" s="8">
        <v>108</v>
      </c>
      <c r="E50" s="8">
        <v>107</v>
      </c>
      <c r="F50" s="41">
        <f t="shared" si="2"/>
        <v>0.9907407407407407</v>
      </c>
      <c r="G50" s="42">
        <f t="shared" si="3"/>
        <v>26.75</v>
      </c>
    </row>
    <row r="51" spans="1:7" x14ac:dyDescent="0.25">
      <c r="A51" s="7" t="s">
        <v>400</v>
      </c>
      <c r="B51" s="7" t="s">
        <v>4</v>
      </c>
      <c r="C51" s="8">
        <v>4</v>
      </c>
      <c r="D51" s="8">
        <v>109</v>
      </c>
      <c r="E51" s="8">
        <v>107</v>
      </c>
      <c r="F51" s="41">
        <f t="shared" si="2"/>
        <v>0.98165137614678899</v>
      </c>
      <c r="G51" s="42">
        <f t="shared" si="3"/>
        <v>26.75</v>
      </c>
    </row>
    <row r="52" spans="1:7" x14ac:dyDescent="0.25">
      <c r="A52" s="7" t="s">
        <v>304</v>
      </c>
      <c r="B52" s="7" t="s">
        <v>3</v>
      </c>
      <c r="C52" s="8">
        <v>4</v>
      </c>
      <c r="D52" s="8">
        <v>104</v>
      </c>
      <c r="E52" s="8">
        <v>103</v>
      </c>
      <c r="F52" s="41">
        <f t="shared" si="2"/>
        <v>0.99038461538461542</v>
      </c>
      <c r="G52" s="42">
        <f t="shared" si="3"/>
        <v>25.75</v>
      </c>
    </row>
    <row r="53" spans="1:7" x14ac:dyDescent="0.25">
      <c r="A53" s="7" t="s">
        <v>318</v>
      </c>
      <c r="B53" s="7" t="s">
        <v>4</v>
      </c>
      <c r="C53" s="8">
        <v>4</v>
      </c>
      <c r="D53" s="8">
        <v>112</v>
      </c>
      <c r="E53" s="8">
        <v>101</v>
      </c>
      <c r="F53" s="41">
        <f t="shared" si="2"/>
        <v>0.9017857142857143</v>
      </c>
      <c r="G53" s="42">
        <f t="shared" si="3"/>
        <v>25.25</v>
      </c>
    </row>
    <row r="54" spans="1:7" x14ac:dyDescent="0.25">
      <c r="A54" s="7" t="s">
        <v>302</v>
      </c>
      <c r="B54" s="7" t="s">
        <v>4</v>
      </c>
      <c r="C54" s="8">
        <v>4</v>
      </c>
      <c r="D54" s="8">
        <v>101</v>
      </c>
      <c r="E54" s="8">
        <v>100</v>
      </c>
      <c r="F54" s="41">
        <f t="shared" si="2"/>
        <v>0.99009900990099009</v>
      </c>
      <c r="G54" s="42">
        <f t="shared" si="3"/>
        <v>25</v>
      </c>
    </row>
    <row r="55" spans="1:7" x14ac:dyDescent="0.25">
      <c r="A55" s="7" t="s">
        <v>319</v>
      </c>
      <c r="B55" s="7" t="s">
        <v>4</v>
      </c>
      <c r="C55" s="8">
        <v>4</v>
      </c>
      <c r="D55" s="8">
        <v>112</v>
      </c>
      <c r="E55" s="8">
        <v>100</v>
      </c>
      <c r="F55" s="41">
        <f t="shared" si="2"/>
        <v>0.8928571428571429</v>
      </c>
      <c r="G55" s="42">
        <f t="shared" si="3"/>
        <v>25</v>
      </c>
    </row>
    <row r="56" spans="1:7" x14ac:dyDescent="0.25">
      <c r="A56" s="7" t="s">
        <v>350</v>
      </c>
      <c r="B56" s="7" t="s">
        <v>4</v>
      </c>
      <c r="C56" s="8">
        <v>4</v>
      </c>
      <c r="D56" s="8">
        <v>107</v>
      </c>
      <c r="E56" s="8">
        <v>99</v>
      </c>
      <c r="F56" s="41">
        <f t="shared" si="2"/>
        <v>0.92523364485981308</v>
      </c>
      <c r="G56" s="42">
        <f t="shared" si="3"/>
        <v>24.75</v>
      </c>
    </row>
    <row r="57" spans="1:7" x14ac:dyDescent="0.25">
      <c r="A57" s="7" t="s">
        <v>276</v>
      </c>
      <c r="B57" s="7" t="s">
        <v>3</v>
      </c>
      <c r="C57" s="8">
        <v>4</v>
      </c>
      <c r="D57" s="8">
        <v>101</v>
      </c>
      <c r="E57" s="8">
        <v>97</v>
      </c>
      <c r="F57" s="41">
        <f t="shared" si="2"/>
        <v>0.96039603960396036</v>
      </c>
      <c r="G57" s="42">
        <f t="shared" si="3"/>
        <v>24.25</v>
      </c>
    </row>
    <row r="58" spans="1:7" x14ac:dyDescent="0.25">
      <c r="A58" s="7" t="s">
        <v>336</v>
      </c>
      <c r="B58" s="7" t="s">
        <v>4</v>
      </c>
      <c r="C58" s="8">
        <v>4</v>
      </c>
      <c r="D58" s="8">
        <v>112</v>
      </c>
      <c r="E58" s="8">
        <v>97</v>
      </c>
      <c r="F58" s="41">
        <f t="shared" si="2"/>
        <v>0.8660714285714286</v>
      </c>
      <c r="G58" s="42">
        <f t="shared" si="3"/>
        <v>24.25</v>
      </c>
    </row>
    <row r="59" spans="1:7" x14ac:dyDescent="0.25">
      <c r="A59" s="7" t="s">
        <v>347</v>
      </c>
      <c r="B59" s="7" t="s">
        <v>1</v>
      </c>
      <c r="C59" s="8">
        <v>4</v>
      </c>
      <c r="D59" s="8">
        <v>120</v>
      </c>
      <c r="E59" s="8">
        <v>96</v>
      </c>
      <c r="F59" s="41">
        <f t="shared" si="2"/>
        <v>0.8</v>
      </c>
      <c r="G59" s="42">
        <f t="shared" si="3"/>
        <v>24</v>
      </c>
    </row>
    <row r="60" spans="1:7" x14ac:dyDescent="0.25">
      <c r="A60" s="7" t="s">
        <v>324</v>
      </c>
      <c r="B60" s="7" t="s">
        <v>3</v>
      </c>
      <c r="C60" s="8">
        <v>4</v>
      </c>
      <c r="D60" s="8">
        <v>94</v>
      </c>
      <c r="E60" s="8">
        <v>92</v>
      </c>
      <c r="F60" s="41">
        <f t="shared" si="2"/>
        <v>0.97872340425531912</v>
      </c>
      <c r="G60" s="42">
        <f t="shared" si="3"/>
        <v>23</v>
      </c>
    </row>
    <row r="61" spans="1:7" x14ac:dyDescent="0.25">
      <c r="A61" s="7" t="s">
        <v>306</v>
      </c>
      <c r="B61" s="7" t="s">
        <v>5</v>
      </c>
      <c r="C61" s="8">
        <v>4</v>
      </c>
      <c r="D61" s="8">
        <v>110</v>
      </c>
      <c r="E61" s="8">
        <v>84</v>
      </c>
      <c r="F61" s="41">
        <f t="shared" si="2"/>
        <v>0.76363636363636367</v>
      </c>
      <c r="G61" s="42">
        <f t="shared" si="3"/>
        <v>21</v>
      </c>
    </row>
    <row r="62" spans="1:7" x14ac:dyDescent="0.25">
      <c r="A62" s="7" t="s">
        <v>271</v>
      </c>
      <c r="B62" s="7" t="s">
        <v>1</v>
      </c>
      <c r="C62" s="8">
        <v>4</v>
      </c>
      <c r="D62" s="8">
        <v>100</v>
      </c>
      <c r="E62" s="8">
        <v>79</v>
      </c>
      <c r="F62" s="41">
        <f t="shared" si="2"/>
        <v>0.79</v>
      </c>
      <c r="G62" s="42">
        <f t="shared" si="3"/>
        <v>19.75</v>
      </c>
    </row>
    <row r="63" spans="1:7" x14ac:dyDescent="0.25">
      <c r="A63" s="7" t="s">
        <v>322</v>
      </c>
      <c r="B63" s="7" t="s">
        <v>2</v>
      </c>
      <c r="C63" s="8">
        <v>4</v>
      </c>
      <c r="D63" s="8">
        <v>90</v>
      </c>
      <c r="E63" s="8">
        <v>73</v>
      </c>
      <c r="F63" s="41">
        <f t="shared" si="2"/>
        <v>0.81111111111111112</v>
      </c>
      <c r="G63" s="42">
        <f t="shared" si="3"/>
        <v>18.25</v>
      </c>
    </row>
    <row r="64" spans="1:7" x14ac:dyDescent="0.25">
      <c r="A64" s="7" t="s">
        <v>367</v>
      </c>
      <c r="B64" s="7" t="s">
        <v>4</v>
      </c>
      <c r="C64" s="8">
        <v>4</v>
      </c>
      <c r="D64" s="8">
        <v>100</v>
      </c>
      <c r="E64" s="8">
        <v>73</v>
      </c>
      <c r="F64" s="41">
        <f t="shared" si="2"/>
        <v>0.73</v>
      </c>
      <c r="G64" s="42">
        <f t="shared" si="3"/>
        <v>18.25</v>
      </c>
    </row>
    <row r="65" spans="1:7" x14ac:dyDescent="0.25">
      <c r="A65" s="7" t="s">
        <v>397</v>
      </c>
      <c r="B65" s="7" t="s">
        <v>1</v>
      </c>
      <c r="C65" s="8">
        <v>4</v>
      </c>
      <c r="D65" s="8">
        <v>115</v>
      </c>
      <c r="E65" s="8">
        <v>70</v>
      </c>
      <c r="F65" s="41">
        <f t="shared" si="2"/>
        <v>0.60869565217391308</v>
      </c>
      <c r="G65" s="42">
        <f t="shared" si="3"/>
        <v>17.5</v>
      </c>
    </row>
    <row r="66" spans="1:7" x14ac:dyDescent="0.25">
      <c r="A66" s="7" t="s">
        <v>282</v>
      </c>
      <c r="B66" s="7" t="s">
        <v>2</v>
      </c>
      <c r="C66" s="8">
        <v>4</v>
      </c>
      <c r="D66" s="8">
        <v>100</v>
      </c>
      <c r="E66" s="8">
        <v>69</v>
      </c>
      <c r="F66" s="41">
        <f t="shared" ref="F66:F97" si="4">E66/D66</f>
        <v>0.69</v>
      </c>
      <c r="G66" s="42">
        <f t="shared" ref="G66:G97" si="5">E66/C66</f>
        <v>17.25</v>
      </c>
    </row>
    <row r="67" spans="1:7" x14ac:dyDescent="0.25">
      <c r="A67" s="7" t="s">
        <v>399</v>
      </c>
      <c r="B67" s="7" t="s">
        <v>3</v>
      </c>
      <c r="C67" s="8">
        <v>4</v>
      </c>
      <c r="D67" s="8">
        <v>70</v>
      </c>
      <c r="E67" s="8">
        <v>69</v>
      </c>
      <c r="F67" s="41">
        <f t="shared" si="4"/>
        <v>0.98571428571428577</v>
      </c>
      <c r="G67" s="42">
        <f t="shared" si="5"/>
        <v>17.25</v>
      </c>
    </row>
    <row r="68" spans="1:7" x14ac:dyDescent="0.25">
      <c r="A68" s="7" t="s">
        <v>273</v>
      </c>
      <c r="B68" s="7" t="s">
        <v>2</v>
      </c>
      <c r="C68" s="8">
        <v>4</v>
      </c>
      <c r="D68" s="8">
        <v>82</v>
      </c>
      <c r="E68" s="8">
        <v>64</v>
      </c>
      <c r="F68" s="41">
        <f t="shared" si="4"/>
        <v>0.78048780487804881</v>
      </c>
      <c r="G68" s="42">
        <f t="shared" si="5"/>
        <v>16</v>
      </c>
    </row>
    <row r="69" spans="1:7" x14ac:dyDescent="0.25">
      <c r="A69" s="7" t="s">
        <v>279</v>
      </c>
      <c r="B69" s="7" t="s">
        <v>3</v>
      </c>
      <c r="C69" s="8">
        <v>4</v>
      </c>
      <c r="D69" s="8">
        <v>95</v>
      </c>
      <c r="E69" s="8">
        <v>52</v>
      </c>
      <c r="F69" s="41">
        <f t="shared" si="4"/>
        <v>0.54736842105263162</v>
      </c>
      <c r="G69" s="42">
        <f t="shared" si="5"/>
        <v>13</v>
      </c>
    </row>
    <row r="70" spans="1:7" x14ac:dyDescent="0.25">
      <c r="A70" s="7" t="s">
        <v>349</v>
      </c>
      <c r="B70" s="7" t="s">
        <v>1</v>
      </c>
      <c r="C70" s="8">
        <v>4</v>
      </c>
      <c r="D70" s="8">
        <v>100</v>
      </c>
      <c r="E70" s="8">
        <v>49</v>
      </c>
      <c r="F70" s="41">
        <f t="shared" si="4"/>
        <v>0.49</v>
      </c>
      <c r="G70" s="42">
        <f t="shared" si="5"/>
        <v>12.25</v>
      </c>
    </row>
    <row r="71" spans="1:7" x14ac:dyDescent="0.25">
      <c r="A71" s="7" t="s">
        <v>261</v>
      </c>
      <c r="B71" s="7" t="s">
        <v>5</v>
      </c>
      <c r="C71" s="8">
        <v>4</v>
      </c>
      <c r="D71" s="8">
        <v>90</v>
      </c>
      <c r="E71" s="8">
        <v>46</v>
      </c>
      <c r="F71" s="41">
        <f t="shared" si="4"/>
        <v>0.51111111111111107</v>
      </c>
      <c r="G71" s="42">
        <f t="shared" si="5"/>
        <v>11.5</v>
      </c>
    </row>
    <row r="72" spans="1:7" x14ac:dyDescent="0.25">
      <c r="A72" s="7" t="s">
        <v>384</v>
      </c>
      <c r="B72" s="7" t="s">
        <v>2</v>
      </c>
      <c r="C72" s="8">
        <v>4</v>
      </c>
      <c r="D72" s="8">
        <v>100</v>
      </c>
      <c r="E72" s="8">
        <v>43</v>
      </c>
      <c r="F72" s="41">
        <f t="shared" si="4"/>
        <v>0.43</v>
      </c>
      <c r="G72" s="42">
        <f t="shared" si="5"/>
        <v>10.75</v>
      </c>
    </row>
    <row r="73" spans="1:7" x14ac:dyDescent="0.25">
      <c r="A73" s="7" t="s">
        <v>376</v>
      </c>
      <c r="B73" s="7" t="s">
        <v>4</v>
      </c>
      <c r="C73" s="8">
        <v>3</v>
      </c>
      <c r="D73" s="8">
        <v>86</v>
      </c>
      <c r="E73" s="8">
        <v>84</v>
      </c>
      <c r="F73" s="41">
        <f t="shared" si="4"/>
        <v>0.97674418604651159</v>
      </c>
      <c r="G73" s="42">
        <f t="shared" si="5"/>
        <v>28</v>
      </c>
    </row>
    <row r="74" spans="1:7" x14ac:dyDescent="0.25">
      <c r="A74" s="7" t="s">
        <v>280</v>
      </c>
      <c r="B74" s="7" t="s">
        <v>4</v>
      </c>
      <c r="C74" s="8">
        <v>3</v>
      </c>
      <c r="D74" s="8">
        <v>85</v>
      </c>
      <c r="E74" s="8">
        <v>80</v>
      </c>
      <c r="F74" s="41">
        <f t="shared" si="4"/>
        <v>0.94117647058823528</v>
      </c>
      <c r="G74" s="42">
        <f t="shared" si="5"/>
        <v>26.666666666666668</v>
      </c>
    </row>
    <row r="75" spans="1:7" x14ac:dyDescent="0.25">
      <c r="A75" s="7" t="s">
        <v>281</v>
      </c>
      <c r="B75" s="7" t="s">
        <v>4</v>
      </c>
      <c r="C75" s="8">
        <v>3</v>
      </c>
      <c r="D75" s="8">
        <v>77</v>
      </c>
      <c r="E75" s="8">
        <v>77</v>
      </c>
      <c r="F75" s="41">
        <f t="shared" si="4"/>
        <v>1</v>
      </c>
      <c r="G75" s="42">
        <f t="shared" si="5"/>
        <v>25.666666666666668</v>
      </c>
    </row>
    <row r="76" spans="1:7" x14ac:dyDescent="0.25">
      <c r="A76" s="7" t="s">
        <v>268</v>
      </c>
      <c r="B76" s="7" t="s">
        <v>3</v>
      </c>
      <c r="C76" s="8">
        <v>3</v>
      </c>
      <c r="D76" s="8">
        <v>76</v>
      </c>
      <c r="E76" s="8">
        <v>76</v>
      </c>
      <c r="F76" s="41">
        <f t="shared" si="4"/>
        <v>1</v>
      </c>
      <c r="G76" s="42">
        <f t="shared" si="5"/>
        <v>25.333333333333332</v>
      </c>
    </row>
    <row r="77" spans="1:7" x14ac:dyDescent="0.25">
      <c r="A77" s="7" t="s">
        <v>287</v>
      </c>
      <c r="B77" s="7" t="s">
        <v>4</v>
      </c>
      <c r="C77" s="8">
        <v>3</v>
      </c>
      <c r="D77" s="8">
        <v>76</v>
      </c>
      <c r="E77" s="8">
        <v>75</v>
      </c>
      <c r="F77" s="41">
        <f t="shared" si="4"/>
        <v>0.98684210526315785</v>
      </c>
      <c r="G77" s="42">
        <f t="shared" si="5"/>
        <v>25</v>
      </c>
    </row>
    <row r="78" spans="1:7" x14ac:dyDescent="0.25">
      <c r="A78" s="7" t="s">
        <v>362</v>
      </c>
      <c r="B78" s="7" t="s">
        <v>4</v>
      </c>
      <c r="C78" s="8">
        <v>3</v>
      </c>
      <c r="D78" s="8">
        <v>75</v>
      </c>
      <c r="E78" s="8">
        <v>74</v>
      </c>
      <c r="F78" s="41">
        <f t="shared" si="4"/>
        <v>0.98666666666666669</v>
      </c>
      <c r="G78" s="42">
        <f t="shared" si="5"/>
        <v>24.666666666666668</v>
      </c>
    </row>
    <row r="79" spans="1:7" x14ac:dyDescent="0.25">
      <c r="A79" s="7" t="s">
        <v>283</v>
      </c>
      <c r="B79" s="7" t="s">
        <v>4</v>
      </c>
      <c r="C79" s="8">
        <v>3</v>
      </c>
      <c r="D79" s="8">
        <v>84</v>
      </c>
      <c r="E79" s="8">
        <v>70</v>
      </c>
      <c r="F79" s="41">
        <f t="shared" si="4"/>
        <v>0.83333333333333337</v>
      </c>
      <c r="G79" s="42">
        <f t="shared" si="5"/>
        <v>23.333333333333332</v>
      </c>
    </row>
    <row r="80" spans="1:7" x14ac:dyDescent="0.25">
      <c r="A80" s="7" t="s">
        <v>383</v>
      </c>
      <c r="B80" s="7" t="s">
        <v>3</v>
      </c>
      <c r="C80" s="8">
        <v>3</v>
      </c>
      <c r="D80" s="8">
        <v>71</v>
      </c>
      <c r="E80" s="8">
        <v>70</v>
      </c>
      <c r="F80" s="41">
        <f t="shared" si="4"/>
        <v>0.9859154929577465</v>
      </c>
      <c r="G80" s="42">
        <f t="shared" si="5"/>
        <v>23.333333333333332</v>
      </c>
    </row>
    <row r="81" spans="1:7" x14ac:dyDescent="0.25">
      <c r="A81" s="7" t="s">
        <v>365</v>
      </c>
      <c r="B81" s="7" t="s">
        <v>3</v>
      </c>
      <c r="C81" s="8">
        <v>3</v>
      </c>
      <c r="D81" s="8">
        <v>68</v>
      </c>
      <c r="E81" s="8">
        <v>68</v>
      </c>
      <c r="F81" s="41">
        <f t="shared" si="4"/>
        <v>1</v>
      </c>
      <c r="G81" s="42">
        <f t="shared" si="5"/>
        <v>22.666666666666668</v>
      </c>
    </row>
    <row r="82" spans="1:7" x14ac:dyDescent="0.25">
      <c r="A82" s="7" t="s">
        <v>277</v>
      </c>
      <c r="B82" s="7" t="s">
        <v>1</v>
      </c>
      <c r="C82" s="8">
        <v>3</v>
      </c>
      <c r="D82" s="8">
        <v>86</v>
      </c>
      <c r="E82" s="8">
        <v>67</v>
      </c>
      <c r="F82" s="41">
        <f t="shared" si="4"/>
        <v>0.77906976744186052</v>
      </c>
      <c r="G82" s="42">
        <f t="shared" si="5"/>
        <v>22.333333333333332</v>
      </c>
    </row>
    <row r="83" spans="1:7" x14ac:dyDescent="0.25">
      <c r="A83" s="7" t="s">
        <v>333</v>
      </c>
      <c r="B83" s="7" t="s">
        <v>3</v>
      </c>
      <c r="C83" s="8">
        <v>3</v>
      </c>
      <c r="D83" s="8">
        <v>68</v>
      </c>
      <c r="E83" s="8">
        <v>67</v>
      </c>
      <c r="F83" s="41">
        <f t="shared" si="4"/>
        <v>0.98529411764705888</v>
      </c>
      <c r="G83" s="42">
        <f t="shared" si="5"/>
        <v>22.333333333333332</v>
      </c>
    </row>
    <row r="84" spans="1:7" x14ac:dyDescent="0.25">
      <c r="A84" s="7" t="s">
        <v>301</v>
      </c>
      <c r="B84" s="7" t="s">
        <v>3</v>
      </c>
      <c r="C84" s="8">
        <v>3</v>
      </c>
      <c r="D84" s="8">
        <v>75</v>
      </c>
      <c r="E84" s="8">
        <v>66</v>
      </c>
      <c r="F84" s="41">
        <f t="shared" si="4"/>
        <v>0.88</v>
      </c>
      <c r="G84" s="42">
        <f t="shared" si="5"/>
        <v>22</v>
      </c>
    </row>
    <row r="85" spans="1:7" x14ac:dyDescent="0.25">
      <c r="A85" s="7" t="s">
        <v>303</v>
      </c>
      <c r="B85" s="7" t="s">
        <v>3</v>
      </c>
      <c r="C85" s="8">
        <v>3</v>
      </c>
      <c r="D85" s="8">
        <v>75</v>
      </c>
      <c r="E85" s="8">
        <v>65</v>
      </c>
      <c r="F85" s="41">
        <f t="shared" si="4"/>
        <v>0.8666666666666667</v>
      </c>
      <c r="G85" s="42">
        <f t="shared" si="5"/>
        <v>21.666666666666668</v>
      </c>
    </row>
    <row r="86" spans="1:7" x14ac:dyDescent="0.25">
      <c r="A86" s="7" t="s">
        <v>263</v>
      </c>
      <c r="B86" s="7" t="s">
        <v>1</v>
      </c>
      <c r="C86" s="8">
        <v>3</v>
      </c>
      <c r="D86" s="8">
        <v>75</v>
      </c>
      <c r="E86" s="8">
        <v>63</v>
      </c>
      <c r="F86" s="41">
        <f t="shared" si="4"/>
        <v>0.84</v>
      </c>
      <c r="G86" s="42">
        <f t="shared" si="5"/>
        <v>21</v>
      </c>
    </row>
    <row r="87" spans="1:7" x14ac:dyDescent="0.25">
      <c r="A87" s="7" t="s">
        <v>377</v>
      </c>
      <c r="B87" s="7" t="s">
        <v>1</v>
      </c>
      <c r="C87" s="8">
        <v>3</v>
      </c>
      <c r="D87" s="8">
        <v>85</v>
      </c>
      <c r="E87" s="8">
        <v>63</v>
      </c>
      <c r="F87" s="41">
        <f t="shared" si="4"/>
        <v>0.74117647058823533</v>
      </c>
      <c r="G87" s="42">
        <f t="shared" si="5"/>
        <v>21</v>
      </c>
    </row>
    <row r="88" spans="1:7" x14ac:dyDescent="0.25">
      <c r="A88" s="7" t="s">
        <v>265</v>
      </c>
      <c r="B88" s="7" t="s">
        <v>3</v>
      </c>
      <c r="C88" s="8">
        <v>3</v>
      </c>
      <c r="D88" s="8">
        <v>75</v>
      </c>
      <c r="E88" s="8">
        <v>61</v>
      </c>
      <c r="F88" s="41">
        <f t="shared" si="4"/>
        <v>0.81333333333333335</v>
      </c>
      <c r="G88" s="42">
        <f t="shared" si="5"/>
        <v>20.333333333333332</v>
      </c>
    </row>
    <row r="89" spans="1:7" x14ac:dyDescent="0.25">
      <c r="A89" s="7" t="s">
        <v>348</v>
      </c>
      <c r="B89" s="7" t="s">
        <v>1</v>
      </c>
      <c r="C89" s="8">
        <v>3</v>
      </c>
      <c r="D89" s="8">
        <v>75</v>
      </c>
      <c r="E89" s="8">
        <v>57</v>
      </c>
      <c r="F89" s="41">
        <f t="shared" si="4"/>
        <v>0.76</v>
      </c>
      <c r="G89" s="42">
        <f t="shared" si="5"/>
        <v>19</v>
      </c>
    </row>
    <row r="90" spans="1:7" x14ac:dyDescent="0.25">
      <c r="A90" s="7" t="s">
        <v>359</v>
      </c>
      <c r="B90" s="7" t="s">
        <v>3</v>
      </c>
      <c r="C90" s="8">
        <v>3</v>
      </c>
      <c r="D90" s="8">
        <v>64</v>
      </c>
      <c r="E90" s="8">
        <v>53</v>
      </c>
      <c r="F90" s="41">
        <f t="shared" si="4"/>
        <v>0.828125</v>
      </c>
      <c r="G90" s="42">
        <f t="shared" si="5"/>
        <v>17.666666666666668</v>
      </c>
    </row>
    <row r="91" spans="1:7" x14ac:dyDescent="0.25">
      <c r="A91" s="7" t="s">
        <v>299</v>
      </c>
      <c r="B91" s="7" t="s">
        <v>5</v>
      </c>
      <c r="C91" s="8">
        <v>3</v>
      </c>
      <c r="D91" s="8">
        <v>70</v>
      </c>
      <c r="E91" s="8">
        <v>49</v>
      </c>
      <c r="F91" s="41">
        <f t="shared" si="4"/>
        <v>0.7</v>
      </c>
      <c r="G91" s="42">
        <f t="shared" si="5"/>
        <v>16.333333333333332</v>
      </c>
    </row>
    <row r="92" spans="1:7" x14ac:dyDescent="0.25">
      <c r="A92" s="7" t="s">
        <v>314</v>
      </c>
      <c r="B92" s="7" t="s">
        <v>5</v>
      </c>
      <c r="C92" s="8">
        <v>3</v>
      </c>
      <c r="D92" s="8">
        <v>65</v>
      </c>
      <c r="E92" s="8">
        <v>47</v>
      </c>
      <c r="F92" s="41">
        <f t="shared" si="4"/>
        <v>0.72307692307692306</v>
      </c>
      <c r="G92" s="42">
        <f t="shared" si="5"/>
        <v>15.666666666666666</v>
      </c>
    </row>
    <row r="93" spans="1:7" x14ac:dyDescent="0.25">
      <c r="A93" s="7" t="s">
        <v>395</v>
      </c>
      <c r="B93" s="7" t="s">
        <v>4</v>
      </c>
      <c r="C93" s="8">
        <v>3</v>
      </c>
      <c r="D93" s="8">
        <v>46</v>
      </c>
      <c r="E93" s="8">
        <v>45</v>
      </c>
      <c r="F93" s="41">
        <f t="shared" si="4"/>
        <v>0.97826086956521741</v>
      </c>
      <c r="G93" s="42">
        <f t="shared" si="5"/>
        <v>15</v>
      </c>
    </row>
    <row r="94" spans="1:7" x14ac:dyDescent="0.25">
      <c r="A94" s="7" t="s">
        <v>289</v>
      </c>
      <c r="B94" s="7" t="s">
        <v>4</v>
      </c>
      <c r="C94" s="8">
        <v>3</v>
      </c>
      <c r="D94" s="8">
        <v>54</v>
      </c>
      <c r="E94" s="8">
        <v>43</v>
      </c>
      <c r="F94" s="41">
        <f t="shared" si="4"/>
        <v>0.79629629629629628</v>
      </c>
      <c r="G94" s="42">
        <f t="shared" si="5"/>
        <v>14.333333333333334</v>
      </c>
    </row>
    <row r="95" spans="1:7" x14ac:dyDescent="0.25">
      <c r="A95" s="7" t="s">
        <v>352</v>
      </c>
      <c r="B95" s="7" t="s">
        <v>3</v>
      </c>
      <c r="C95" s="8">
        <v>3</v>
      </c>
      <c r="D95" s="8">
        <v>75</v>
      </c>
      <c r="E95" s="8">
        <v>38</v>
      </c>
      <c r="F95" s="41">
        <f t="shared" si="4"/>
        <v>0.50666666666666671</v>
      </c>
      <c r="G95" s="42">
        <f t="shared" si="5"/>
        <v>12.666666666666666</v>
      </c>
    </row>
    <row r="96" spans="1:7" x14ac:dyDescent="0.25">
      <c r="A96" s="7" t="s">
        <v>329</v>
      </c>
      <c r="B96" s="7" t="s">
        <v>4</v>
      </c>
      <c r="C96" s="8">
        <v>3</v>
      </c>
      <c r="D96" s="8">
        <v>35</v>
      </c>
      <c r="E96" s="8">
        <v>27</v>
      </c>
      <c r="F96" s="41">
        <f t="shared" si="4"/>
        <v>0.77142857142857146</v>
      </c>
      <c r="G96" s="42">
        <f t="shared" si="5"/>
        <v>9</v>
      </c>
    </row>
    <row r="97" spans="1:7" x14ac:dyDescent="0.25">
      <c r="A97" s="7" t="s">
        <v>272</v>
      </c>
      <c r="B97" s="7" t="s">
        <v>3</v>
      </c>
      <c r="C97" s="8">
        <v>2</v>
      </c>
      <c r="D97" s="8">
        <v>64</v>
      </c>
      <c r="E97" s="8">
        <v>62</v>
      </c>
      <c r="F97" s="41">
        <f t="shared" si="4"/>
        <v>0.96875</v>
      </c>
      <c r="G97" s="42">
        <f t="shared" si="5"/>
        <v>31</v>
      </c>
    </row>
    <row r="98" spans="1:7" x14ac:dyDescent="0.25">
      <c r="A98" s="7" t="s">
        <v>353</v>
      </c>
      <c r="B98" s="7" t="s">
        <v>5</v>
      </c>
      <c r="C98" s="8">
        <v>2</v>
      </c>
      <c r="D98" s="8">
        <v>60</v>
      </c>
      <c r="E98" s="8">
        <v>58</v>
      </c>
      <c r="F98" s="41">
        <f t="shared" ref="F98:F129" si="6">E98/D98</f>
        <v>0.96666666666666667</v>
      </c>
      <c r="G98" s="42">
        <f t="shared" ref="G98:G129" si="7">E98/C98</f>
        <v>29</v>
      </c>
    </row>
    <row r="99" spans="1:7" x14ac:dyDescent="0.25">
      <c r="A99" s="7" t="s">
        <v>309</v>
      </c>
      <c r="B99" s="7" t="s">
        <v>3</v>
      </c>
      <c r="C99" s="8">
        <v>2</v>
      </c>
      <c r="D99" s="8">
        <v>57</v>
      </c>
      <c r="E99" s="8">
        <v>55</v>
      </c>
      <c r="F99" s="41">
        <f t="shared" si="6"/>
        <v>0.96491228070175439</v>
      </c>
      <c r="G99" s="42">
        <f t="shared" si="7"/>
        <v>27.5</v>
      </c>
    </row>
    <row r="100" spans="1:7" x14ac:dyDescent="0.25">
      <c r="A100" s="7" t="s">
        <v>311</v>
      </c>
      <c r="B100" s="7" t="s">
        <v>3</v>
      </c>
      <c r="C100" s="8">
        <v>2</v>
      </c>
      <c r="D100" s="8">
        <v>55</v>
      </c>
      <c r="E100" s="8">
        <v>55</v>
      </c>
      <c r="F100" s="41">
        <f t="shared" si="6"/>
        <v>1</v>
      </c>
      <c r="G100" s="42">
        <f t="shared" si="7"/>
        <v>27.5</v>
      </c>
    </row>
    <row r="101" spans="1:7" x14ac:dyDescent="0.25">
      <c r="A101" s="7" t="s">
        <v>293</v>
      </c>
      <c r="B101" s="7" t="s">
        <v>4</v>
      </c>
      <c r="C101" s="8">
        <v>2</v>
      </c>
      <c r="D101" s="8">
        <v>51</v>
      </c>
      <c r="E101" s="8">
        <v>51</v>
      </c>
      <c r="F101" s="41">
        <f t="shared" si="6"/>
        <v>1</v>
      </c>
      <c r="G101" s="42">
        <f t="shared" si="7"/>
        <v>25.5</v>
      </c>
    </row>
    <row r="102" spans="1:7" x14ac:dyDescent="0.25">
      <c r="A102" s="7" t="s">
        <v>300</v>
      </c>
      <c r="B102" s="7" t="s">
        <v>4</v>
      </c>
      <c r="C102" s="8">
        <v>2</v>
      </c>
      <c r="D102" s="8">
        <v>50</v>
      </c>
      <c r="E102" s="8">
        <v>50</v>
      </c>
      <c r="F102" s="41">
        <f t="shared" si="6"/>
        <v>1</v>
      </c>
      <c r="G102" s="42">
        <f t="shared" si="7"/>
        <v>25</v>
      </c>
    </row>
    <row r="103" spans="1:7" x14ac:dyDescent="0.25">
      <c r="A103" s="7" t="s">
        <v>381</v>
      </c>
      <c r="B103" s="7" t="s">
        <v>4</v>
      </c>
      <c r="C103" s="8">
        <v>2</v>
      </c>
      <c r="D103" s="8">
        <v>50</v>
      </c>
      <c r="E103" s="8">
        <v>50</v>
      </c>
      <c r="F103" s="41">
        <f t="shared" si="6"/>
        <v>1</v>
      </c>
      <c r="G103" s="42">
        <f t="shared" si="7"/>
        <v>25</v>
      </c>
    </row>
    <row r="104" spans="1:7" x14ac:dyDescent="0.25">
      <c r="A104" s="7" t="s">
        <v>339</v>
      </c>
      <c r="B104" s="7" t="s">
        <v>1</v>
      </c>
      <c r="C104" s="8">
        <v>2</v>
      </c>
      <c r="D104" s="8">
        <v>51</v>
      </c>
      <c r="E104" s="8">
        <v>48</v>
      </c>
      <c r="F104" s="41">
        <f t="shared" si="6"/>
        <v>0.94117647058823528</v>
      </c>
      <c r="G104" s="42">
        <f t="shared" si="7"/>
        <v>24</v>
      </c>
    </row>
    <row r="105" spans="1:7" x14ac:dyDescent="0.25">
      <c r="A105" s="7" t="s">
        <v>310</v>
      </c>
      <c r="B105" s="7" t="s">
        <v>1</v>
      </c>
      <c r="C105" s="8">
        <v>2</v>
      </c>
      <c r="D105" s="8">
        <v>55</v>
      </c>
      <c r="E105" s="8">
        <v>44</v>
      </c>
      <c r="F105" s="41">
        <f t="shared" si="6"/>
        <v>0.8</v>
      </c>
      <c r="G105" s="42">
        <f t="shared" si="7"/>
        <v>22</v>
      </c>
    </row>
    <row r="106" spans="1:7" x14ac:dyDescent="0.25">
      <c r="A106" s="7" t="s">
        <v>383</v>
      </c>
      <c r="B106" s="7" t="s">
        <v>4</v>
      </c>
      <c r="C106" s="8">
        <v>2</v>
      </c>
      <c r="D106" s="8">
        <v>51</v>
      </c>
      <c r="E106" s="8">
        <v>44</v>
      </c>
      <c r="F106" s="41">
        <f t="shared" si="6"/>
        <v>0.86274509803921573</v>
      </c>
      <c r="G106" s="42">
        <f t="shared" si="7"/>
        <v>22</v>
      </c>
    </row>
    <row r="107" spans="1:7" x14ac:dyDescent="0.25">
      <c r="A107" s="7" t="s">
        <v>358</v>
      </c>
      <c r="B107" s="7" t="s">
        <v>2</v>
      </c>
      <c r="C107" s="8">
        <v>2</v>
      </c>
      <c r="D107" s="8">
        <v>50</v>
      </c>
      <c r="E107" s="8">
        <v>41</v>
      </c>
      <c r="F107" s="41">
        <f t="shared" si="6"/>
        <v>0.82</v>
      </c>
      <c r="G107" s="42">
        <f t="shared" si="7"/>
        <v>20.5</v>
      </c>
    </row>
    <row r="108" spans="1:7" x14ac:dyDescent="0.25">
      <c r="A108" s="7" t="s">
        <v>393</v>
      </c>
      <c r="B108" s="7" t="s">
        <v>5</v>
      </c>
      <c r="C108" s="8">
        <v>2</v>
      </c>
      <c r="D108" s="8">
        <v>45</v>
      </c>
      <c r="E108" s="8">
        <v>41</v>
      </c>
      <c r="F108" s="41">
        <f t="shared" si="6"/>
        <v>0.91111111111111109</v>
      </c>
      <c r="G108" s="42">
        <f t="shared" si="7"/>
        <v>20.5</v>
      </c>
    </row>
    <row r="109" spans="1:7" x14ac:dyDescent="0.25">
      <c r="A109" s="7" t="s">
        <v>320</v>
      </c>
      <c r="B109" s="7" t="s">
        <v>1</v>
      </c>
      <c r="C109" s="8">
        <v>2</v>
      </c>
      <c r="D109" s="8">
        <v>50</v>
      </c>
      <c r="E109" s="8">
        <v>33</v>
      </c>
      <c r="F109" s="41">
        <f t="shared" si="6"/>
        <v>0.66</v>
      </c>
      <c r="G109" s="42">
        <f t="shared" si="7"/>
        <v>16.5</v>
      </c>
    </row>
    <row r="110" spans="1:7" x14ac:dyDescent="0.25">
      <c r="A110" s="7" t="s">
        <v>342</v>
      </c>
      <c r="B110" s="7" t="s">
        <v>2</v>
      </c>
      <c r="C110" s="8">
        <v>2</v>
      </c>
      <c r="D110" s="8">
        <v>50</v>
      </c>
      <c r="E110" s="8">
        <v>32</v>
      </c>
      <c r="F110" s="41">
        <f t="shared" si="6"/>
        <v>0.64</v>
      </c>
      <c r="G110" s="42">
        <f t="shared" si="7"/>
        <v>16</v>
      </c>
    </row>
    <row r="111" spans="1:7" x14ac:dyDescent="0.25">
      <c r="A111" s="7" t="s">
        <v>296</v>
      </c>
      <c r="B111" s="7" t="s">
        <v>5</v>
      </c>
      <c r="C111" s="8">
        <v>2</v>
      </c>
      <c r="D111" s="8">
        <v>40</v>
      </c>
      <c r="E111" s="8">
        <v>26</v>
      </c>
      <c r="F111" s="41">
        <f t="shared" si="6"/>
        <v>0.65</v>
      </c>
      <c r="G111" s="42">
        <f t="shared" si="7"/>
        <v>13</v>
      </c>
    </row>
    <row r="112" spans="1:7" x14ac:dyDescent="0.25">
      <c r="A112" s="7" t="s">
        <v>278</v>
      </c>
      <c r="B112" s="7" t="s">
        <v>3</v>
      </c>
      <c r="C112" s="8">
        <v>2</v>
      </c>
      <c r="D112" s="8">
        <v>36</v>
      </c>
      <c r="E112" s="8">
        <v>24</v>
      </c>
      <c r="F112" s="41">
        <f t="shared" si="6"/>
        <v>0.66666666666666663</v>
      </c>
      <c r="G112" s="42">
        <f t="shared" si="7"/>
        <v>12</v>
      </c>
    </row>
    <row r="113" spans="1:7" x14ac:dyDescent="0.25">
      <c r="A113" s="7" t="s">
        <v>357</v>
      </c>
      <c r="B113" s="7" t="s">
        <v>1</v>
      </c>
      <c r="C113" s="8">
        <v>1</v>
      </c>
      <c r="D113" s="8">
        <v>35</v>
      </c>
      <c r="E113" s="8">
        <v>34</v>
      </c>
      <c r="F113" s="41">
        <f t="shared" si="6"/>
        <v>0.97142857142857142</v>
      </c>
      <c r="G113" s="42">
        <f t="shared" si="7"/>
        <v>34</v>
      </c>
    </row>
    <row r="114" spans="1:7" x14ac:dyDescent="0.25">
      <c r="A114" s="7" t="s">
        <v>315</v>
      </c>
      <c r="B114" s="7" t="s">
        <v>5</v>
      </c>
      <c r="C114" s="8">
        <v>1</v>
      </c>
      <c r="D114" s="8">
        <v>30</v>
      </c>
      <c r="E114" s="8">
        <v>29</v>
      </c>
      <c r="F114" s="41">
        <f t="shared" si="6"/>
        <v>0.96666666666666667</v>
      </c>
      <c r="G114" s="42">
        <f t="shared" si="7"/>
        <v>29</v>
      </c>
    </row>
    <row r="115" spans="1:7" x14ac:dyDescent="0.25">
      <c r="A115" s="7" t="s">
        <v>332</v>
      </c>
      <c r="B115" s="7" t="s">
        <v>4</v>
      </c>
      <c r="C115" s="8">
        <v>1</v>
      </c>
      <c r="D115" s="8">
        <v>30</v>
      </c>
      <c r="E115" s="8">
        <v>29</v>
      </c>
      <c r="F115" s="41">
        <f t="shared" si="6"/>
        <v>0.96666666666666667</v>
      </c>
      <c r="G115" s="42">
        <f t="shared" si="7"/>
        <v>29</v>
      </c>
    </row>
    <row r="116" spans="1:7" x14ac:dyDescent="0.25">
      <c r="A116" s="7" t="s">
        <v>327</v>
      </c>
      <c r="B116" s="7" t="s">
        <v>5</v>
      </c>
      <c r="C116" s="8">
        <v>1</v>
      </c>
      <c r="D116" s="8">
        <v>30</v>
      </c>
      <c r="E116" s="8">
        <v>28</v>
      </c>
      <c r="F116" s="41">
        <f t="shared" si="6"/>
        <v>0.93333333333333335</v>
      </c>
      <c r="G116" s="42">
        <f t="shared" si="7"/>
        <v>28</v>
      </c>
    </row>
    <row r="117" spans="1:7" x14ac:dyDescent="0.25">
      <c r="A117" s="7" t="s">
        <v>346</v>
      </c>
      <c r="B117" s="7" t="s">
        <v>2</v>
      </c>
      <c r="C117" s="8">
        <v>1</v>
      </c>
      <c r="D117" s="8">
        <v>30</v>
      </c>
      <c r="E117" s="8">
        <v>27</v>
      </c>
      <c r="F117" s="41">
        <f t="shared" si="6"/>
        <v>0.9</v>
      </c>
      <c r="G117" s="42">
        <f t="shared" si="7"/>
        <v>27</v>
      </c>
    </row>
    <row r="118" spans="1:7" x14ac:dyDescent="0.25">
      <c r="A118" s="7" t="s">
        <v>294</v>
      </c>
      <c r="B118" s="7" t="s">
        <v>3</v>
      </c>
      <c r="C118" s="8">
        <v>1</v>
      </c>
      <c r="D118" s="8">
        <v>27</v>
      </c>
      <c r="E118" s="8">
        <v>26</v>
      </c>
      <c r="F118" s="41">
        <f t="shared" si="6"/>
        <v>0.96296296296296291</v>
      </c>
      <c r="G118" s="42">
        <f t="shared" si="7"/>
        <v>26</v>
      </c>
    </row>
    <row r="119" spans="1:7" x14ac:dyDescent="0.25">
      <c r="A119" s="7" t="s">
        <v>295</v>
      </c>
      <c r="B119" s="7" t="s">
        <v>4</v>
      </c>
      <c r="C119" s="8">
        <v>1</v>
      </c>
      <c r="D119" s="8">
        <v>26</v>
      </c>
      <c r="E119" s="8">
        <v>26</v>
      </c>
      <c r="F119" s="41">
        <f t="shared" si="6"/>
        <v>1</v>
      </c>
      <c r="G119" s="42">
        <f t="shared" si="7"/>
        <v>26</v>
      </c>
    </row>
    <row r="120" spans="1:7" x14ac:dyDescent="0.25">
      <c r="A120" s="7" t="s">
        <v>375</v>
      </c>
      <c r="B120" s="7" t="s">
        <v>4</v>
      </c>
      <c r="C120" s="8">
        <v>1</v>
      </c>
      <c r="D120" s="8">
        <v>26</v>
      </c>
      <c r="E120" s="8">
        <v>26</v>
      </c>
      <c r="F120" s="41">
        <f t="shared" si="6"/>
        <v>1</v>
      </c>
      <c r="G120" s="42">
        <f t="shared" si="7"/>
        <v>26</v>
      </c>
    </row>
    <row r="121" spans="1:7" x14ac:dyDescent="0.25">
      <c r="A121" s="7" t="s">
        <v>269</v>
      </c>
      <c r="B121" s="7" t="s">
        <v>4</v>
      </c>
      <c r="C121" s="8">
        <v>1</v>
      </c>
      <c r="D121" s="8">
        <v>25</v>
      </c>
      <c r="E121" s="8">
        <v>25</v>
      </c>
      <c r="F121" s="41">
        <f t="shared" si="6"/>
        <v>1</v>
      </c>
      <c r="G121" s="42">
        <f t="shared" si="7"/>
        <v>25</v>
      </c>
    </row>
    <row r="122" spans="1:7" x14ac:dyDescent="0.25">
      <c r="A122" s="7" t="s">
        <v>284</v>
      </c>
      <c r="B122" s="7" t="s">
        <v>3</v>
      </c>
      <c r="C122" s="8">
        <v>1</v>
      </c>
      <c r="D122" s="8">
        <v>25</v>
      </c>
      <c r="E122" s="8">
        <v>25</v>
      </c>
      <c r="F122" s="41">
        <f t="shared" si="6"/>
        <v>1</v>
      </c>
      <c r="G122" s="42">
        <f t="shared" si="7"/>
        <v>25</v>
      </c>
    </row>
    <row r="123" spans="1:7" x14ac:dyDescent="0.25">
      <c r="A123" s="7" t="s">
        <v>316</v>
      </c>
      <c r="B123" s="7" t="s">
        <v>3</v>
      </c>
      <c r="C123" s="8">
        <v>1</v>
      </c>
      <c r="D123" s="8">
        <v>25</v>
      </c>
      <c r="E123" s="8">
        <v>25</v>
      </c>
      <c r="F123" s="41">
        <f t="shared" si="6"/>
        <v>1</v>
      </c>
      <c r="G123" s="42">
        <f t="shared" si="7"/>
        <v>25</v>
      </c>
    </row>
    <row r="124" spans="1:7" x14ac:dyDescent="0.25">
      <c r="A124" s="7" t="s">
        <v>345</v>
      </c>
      <c r="B124" s="7" t="s">
        <v>3</v>
      </c>
      <c r="C124" s="8">
        <v>1</v>
      </c>
      <c r="D124" s="8">
        <v>25</v>
      </c>
      <c r="E124" s="8">
        <v>25</v>
      </c>
      <c r="F124" s="41">
        <f t="shared" si="6"/>
        <v>1</v>
      </c>
      <c r="G124" s="42">
        <f t="shared" si="7"/>
        <v>25</v>
      </c>
    </row>
    <row r="125" spans="1:7" x14ac:dyDescent="0.25">
      <c r="A125" s="7" t="s">
        <v>326</v>
      </c>
      <c r="B125" s="7" t="s">
        <v>4</v>
      </c>
      <c r="C125" s="8">
        <v>1</v>
      </c>
      <c r="D125" s="8">
        <v>26</v>
      </c>
      <c r="E125" s="8">
        <v>24</v>
      </c>
      <c r="F125" s="41">
        <f t="shared" si="6"/>
        <v>0.92307692307692313</v>
      </c>
      <c r="G125" s="42">
        <f t="shared" si="7"/>
        <v>24</v>
      </c>
    </row>
    <row r="126" spans="1:7" x14ac:dyDescent="0.25">
      <c r="A126" s="7" t="s">
        <v>343</v>
      </c>
      <c r="B126" s="7" t="s">
        <v>1</v>
      </c>
      <c r="C126" s="8">
        <v>1</v>
      </c>
      <c r="D126" s="8">
        <v>25</v>
      </c>
      <c r="E126" s="8">
        <v>24</v>
      </c>
      <c r="F126" s="41">
        <f t="shared" si="6"/>
        <v>0.96</v>
      </c>
      <c r="G126" s="42">
        <f t="shared" si="7"/>
        <v>24</v>
      </c>
    </row>
    <row r="127" spans="1:7" x14ac:dyDescent="0.25">
      <c r="A127" s="7" t="s">
        <v>311</v>
      </c>
      <c r="B127" s="7" t="s">
        <v>4</v>
      </c>
      <c r="C127" s="8">
        <v>1</v>
      </c>
      <c r="D127" s="8">
        <v>23</v>
      </c>
      <c r="E127" s="8">
        <v>23</v>
      </c>
      <c r="F127" s="41">
        <f t="shared" si="6"/>
        <v>1</v>
      </c>
      <c r="G127" s="42">
        <f t="shared" si="7"/>
        <v>23</v>
      </c>
    </row>
    <row r="128" spans="1:7" x14ac:dyDescent="0.25">
      <c r="A128" s="7" t="s">
        <v>369</v>
      </c>
      <c r="B128" s="7" t="s">
        <v>3</v>
      </c>
      <c r="C128" s="8">
        <v>1</v>
      </c>
      <c r="D128" s="8">
        <v>23</v>
      </c>
      <c r="E128" s="8">
        <v>23</v>
      </c>
      <c r="F128" s="41">
        <f t="shared" si="6"/>
        <v>1</v>
      </c>
      <c r="G128" s="42">
        <f t="shared" si="7"/>
        <v>23</v>
      </c>
    </row>
    <row r="129" spans="1:7" x14ac:dyDescent="0.25">
      <c r="A129" s="7" t="s">
        <v>298</v>
      </c>
      <c r="B129" s="7" t="s">
        <v>5</v>
      </c>
      <c r="C129" s="8">
        <v>1</v>
      </c>
      <c r="D129" s="8">
        <v>20</v>
      </c>
      <c r="E129" s="8">
        <v>20</v>
      </c>
      <c r="F129" s="41">
        <f t="shared" si="6"/>
        <v>1</v>
      </c>
      <c r="G129" s="42">
        <f t="shared" si="7"/>
        <v>20</v>
      </c>
    </row>
    <row r="130" spans="1:7" x14ac:dyDescent="0.25">
      <c r="A130" s="7" t="s">
        <v>312</v>
      </c>
      <c r="B130" s="7" t="s">
        <v>4</v>
      </c>
      <c r="C130" s="8">
        <v>1</v>
      </c>
      <c r="D130" s="8">
        <v>20</v>
      </c>
      <c r="E130" s="8">
        <v>20</v>
      </c>
      <c r="F130" s="41">
        <f t="shared" ref="F130:F144" si="8">E130/D130</f>
        <v>1</v>
      </c>
      <c r="G130" s="42">
        <f t="shared" ref="G130:G144" si="9">E130/C130</f>
        <v>20</v>
      </c>
    </row>
    <row r="131" spans="1:7" x14ac:dyDescent="0.25">
      <c r="A131" s="7" t="s">
        <v>398</v>
      </c>
      <c r="B131" s="7" t="s">
        <v>5</v>
      </c>
      <c r="C131" s="8">
        <v>1</v>
      </c>
      <c r="D131" s="8">
        <v>30</v>
      </c>
      <c r="E131" s="8">
        <v>18</v>
      </c>
      <c r="F131" s="41">
        <f t="shared" si="8"/>
        <v>0.6</v>
      </c>
      <c r="G131" s="42">
        <f t="shared" si="9"/>
        <v>18</v>
      </c>
    </row>
    <row r="132" spans="1:7" x14ac:dyDescent="0.25">
      <c r="A132" s="7" t="s">
        <v>325</v>
      </c>
      <c r="B132" s="7" t="s">
        <v>3</v>
      </c>
      <c r="C132" s="8">
        <v>1</v>
      </c>
      <c r="D132" s="8">
        <v>20</v>
      </c>
      <c r="E132" s="8">
        <v>17</v>
      </c>
      <c r="F132" s="41">
        <f t="shared" si="8"/>
        <v>0.85</v>
      </c>
      <c r="G132" s="42">
        <f t="shared" si="9"/>
        <v>17</v>
      </c>
    </row>
    <row r="133" spans="1:7" x14ac:dyDescent="0.25">
      <c r="A133" s="7" t="s">
        <v>331</v>
      </c>
      <c r="B133" s="7" t="s">
        <v>5</v>
      </c>
      <c r="C133" s="8">
        <v>1</v>
      </c>
      <c r="D133" s="8">
        <v>30</v>
      </c>
      <c r="E133" s="8">
        <v>17</v>
      </c>
      <c r="F133" s="41">
        <f t="shared" si="8"/>
        <v>0.56666666666666665</v>
      </c>
      <c r="G133" s="42">
        <f t="shared" si="9"/>
        <v>17</v>
      </c>
    </row>
    <row r="134" spans="1:7" x14ac:dyDescent="0.25">
      <c r="A134" s="7" t="s">
        <v>372</v>
      </c>
      <c r="B134" s="7" t="s">
        <v>2</v>
      </c>
      <c r="C134" s="8">
        <v>1</v>
      </c>
      <c r="D134" s="8">
        <v>25</v>
      </c>
      <c r="E134" s="8">
        <v>17</v>
      </c>
      <c r="F134" s="41">
        <f t="shared" si="8"/>
        <v>0.68</v>
      </c>
      <c r="G134" s="42">
        <f t="shared" si="9"/>
        <v>17</v>
      </c>
    </row>
    <row r="135" spans="1:7" x14ac:dyDescent="0.25">
      <c r="A135" s="7" t="s">
        <v>351</v>
      </c>
      <c r="B135" s="7" t="s">
        <v>5</v>
      </c>
      <c r="C135" s="8">
        <v>1</v>
      </c>
      <c r="D135" s="8">
        <v>30</v>
      </c>
      <c r="E135" s="8">
        <v>16</v>
      </c>
      <c r="F135" s="41">
        <f t="shared" si="8"/>
        <v>0.53333333333333333</v>
      </c>
      <c r="G135" s="42">
        <f t="shared" si="9"/>
        <v>16</v>
      </c>
    </row>
    <row r="136" spans="1:7" x14ac:dyDescent="0.25">
      <c r="A136" s="7" t="s">
        <v>379</v>
      </c>
      <c r="B136" s="7" t="s">
        <v>5</v>
      </c>
      <c r="C136" s="8">
        <v>1</v>
      </c>
      <c r="D136" s="8">
        <v>25</v>
      </c>
      <c r="E136" s="8">
        <v>16</v>
      </c>
      <c r="F136" s="41">
        <f t="shared" si="8"/>
        <v>0.64</v>
      </c>
      <c r="G136" s="42">
        <f t="shared" si="9"/>
        <v>16</v>
      </c>
    </row>
    <row r="137" spans="1:7" x14ac:dyDescent="0.25">
      <c r="A137" s="7" t="s">
        <v>370</v>
      </c>
      <c r="B137" s="7" t="s">
        <v>3</v>
      </c>
      <c r="C137" s="8">
        <v>1</v>
      </c>
      <c r="D137" s="8">
        <v>25</v>
      </c>
      <c r="E137" s="8">
        <v>15</v>
      </c>
      <c r="F137" s="41">
        <f t="shared" si="8"/>
        <v>0.6</v>
      </c>
      <c r="G137" s="42">
        <f t="shared" si="9"/>
        <v>15</v>
      </c>
    </row>
    <row r="138" spans="1:7" x14ac:dyDescent="0.25">
      <c r="A138" s="7" t="s">
        <v>380</v>
      </c>
      <c r="B138" s="7" t="s">
        <v>3</v>
      </c>
      <c r="C138" s="8">
        <v>1</v>
      </c>
      <c r="D138" s="8">
        <v>25</v>
      </c>
      <c r="E138" s="8">
        <v>13</v>
      </c>
      <c r="F138" s="41">
        <f t="shared" si="8"/>
        <v>0.52</v>
      </c>
      <c r="G138" s="42">
        <f t="shared" si="9"/>
        <v>13</v>
      </c>
    </row>
    <row r="139" spans="1:7" x14ac:dyDescent="0.25">
      <c r="A139" s="7" t="s">
        <v>387</v>
      </c>
      <c r="B139" s="7" t="s">
        <v>2</v>
      </c>
      <c r="C139" s="8">
        <v>1</v>
      </c>
      <c r="D139" s="8">
        <v>25</v>
      </c>
      <c r="E139" s="8">
        <v>13</v>
      </c>
      <c r="F139" s="41">
        <f t="shared" si="8"/>
        <v>0.52</v>
      </c>
      <c r="G139" s="42">
        <f t="shared" si="9"/>
        <v>13</v>
      </c>
    </row>
    <row r="140" spans="1:7" x14ac:dyDescent="0.25">
      <c r="A140" s="7" t="s">
        <v>275</v>
      </c>
      <c r="B140" s="7" t="s">
        <v>3</v>
      </c>
      <c r="C140" s="8">
        <v>1</v>
      </c>
      <c r="D140" s="8">
        <v>25</v>
      </c>
      <c r="E140" s="8">
        <v>12</v>
      </c>
      <c r="F140" s="41">
        <f t="shared" si="8"/>
        <v>0.48</v>
      </c>
      <c r="G140" s="42">
        <f t="shared" si="9"/>
        <v>12</v>
      </c>
    </row>
    <row r="141" spans="1:7" x14ac:dyDescent="0.25">
      <c r="A141" s="7" t="s">
        <v>389</v>
      </c>
      <c r="B141" s="7" t="s">
        <v>1</v>
      </c>
      <c r="C141" s="8">
        <v>1</v>
      </c>
      <c r="D141" s="8">
        <v>20</v>
      </c>
      <c r="E141" s="8">
        <v>11</v>
      </c>
      <c r="F141" s="41">
        <f t="shared" si="8"/>
        <v>0.55000000000000004</v>
      </c>
      <c r="G141" s="42">
        <f t="shared" si="9"/>
        <v>11</v>
      </c>
    </row>
    <row r="142" spans="1:7" x14ac:dyDescent="0.25">
      <c r="A142" s="7" t="s">
        <v>270</v>
      </c>
      <c r="B142" s="7" t="s">
        <v>5</v>
      </c>
      <c r="C142" s="8">
        <v>1</v>
      </c>
      <c r="D142" s="8">
        <v>30</v>
      </c>
      <c r="E142" s="8">
        <v>9</v>
      </c>
      <c r="F142" s="41">
        <f t="shared" si="8"/>
        <v>0.3</v>
      </c>
      <c r="G142" s="42">
        <f t="shared" si="9"/>
        <v>9</v>
      </c>
    </row>
    <row r="143" spans="1:7" x14ac:dyDescent="0.25">
      <c r="A143" s="7" t="s">
        <v>378</v>
      </c>
      <c r="B143" s="7" t="s">
        <v>3</v>
      </c>
      <c r="C143" s="8">
        <v>1</v>
      </c>
      <c r="D143" s="8">
        <v>9</v>
      </c>
      <c r="E143" s="8">
        <v>9</v>
      </c>
      <c r="F143" s="41">
        <f t="shared" si="8"/>
        <v>1</v>
      </c>
      <c r="G143" s="42">
        <f t="shared" si="9"/>
        <v>9</v>
      </c>
    </row>
    <row r="144" spans="1:7" x14ac:dyDescent="0.25">
      <c r="A144" s="7" t="s">
        <v>260</v>
      </c>
      <c r="B144" s="7" t="s">
        <v>1</v>
      </c>
      <c r="C144" s="8">
        <v>1</v>
      </c>
      <c r="D144" s="8">
        <v>1</v>
      </c>
      <c r="E144" s="8">
        <v>1</v>
      </c>
      <c r="F144" s="41">
        <f t="shared" si="8"/>
        <v>1</v>
      </c>
      <c r="G144" s="42">
        <f t="shared" si="9"/>
        <v>1</v>
      </c>
    </row>
  </sheetData>
  <sortState ref="A2:G144">
    <sortCondition descending="1" ref="C2:C144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6"/>
  <sheetViews>
    <sheetView workbookViewId="0">
      <selection activeCell="C6" sqref="C6"/>
    </sheetView>
  </sheetViews>
  <sheetFormatPr defaultRowHeight="15" x14ac:dyDescent="0.25"/>
  <sheetData>
    <row r="4" spans="2:3" x14ac:dyDescent="0.25">
      <c r="B4" t="s">
        <v>507</v>
      </c>
      <c r="C4">
        <v>1201</v>
      </c>
    </row>
    <row r="5" spans="2:3" x14ac:dyDescent="0.25">
      <c r="B5" t="s">
        <v>12</v>
      </c>
      <c r="C5">
        <v>2685</v>
      </c>
    </row>
    <row r="6" spans="2:3" x14ac:dyDescent="0.25">
      <c r="B6" t="s">
        <v>67</v>
      </c>
      <c r="C6">
        <f>C4/C5</f>
        <v>0.44729981378026068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13" workbookViewId="0">
      <selection activeCell="F31" sqref="A1:G38"/>
    </sheetView>
  </sheetViews>
  <sheetFormatPr defaultRowHeight="15" x14ac:dyDescent="0.25"/>
  <cols>
    <col min="6" max="6" width="9.140625" style="13"/>
    <col min="7" max="7" width="9.140625" style="55"/>
  </cols>
  <sheetData>
    <row r="1" spans="1:7" x14ac:dyDescent="0.25">
      <c r="A1" s="88" t="s">
        <v>105</v>
      </c>
      <c r="B1" s="88" t="s">
        <v>106</v>
      </c>
      <c r="C1" s="88" t="s">
        <v>406</v>
      </c>
      <c r="D1" s="88" t="s">
        <v>401</v>
      </c>
      <c r="E1" s="88" t="s">
        <v>407</v>
      </c>
      <c r="F1" s="89" t="s">
        <v>258</v>
      </c>
      <c r="G1" s="90" t="s">
        <v>405</v>
      </c>
    </row>
    <row r="2" spans="1:7" x14ac:dyDescent="0.25">
      <c r="A2" s="91">
        <v>2010.3</v>
      </c>
      <c r="B2" s="92" t="s">
        <v>196</v>
      </c>
      <c r="C2" s="91">
        <v>1</v>
      </c>
      <c r="D2" s="91">
        <v>25</v>
      </c>
      <c r="E2" s="91">
        <v>25</v>
      </c>
      <c r="F2" s="93">
        <f t="shared" ref="F2:F38" si="0">E2/D2</f>
        <v>1</v>
      </c>
      <c r="G2" s="94">
        <f t="shared" ref="G2:G38" si="1">E2/C2</f>
        <v>25</v>
      </c>
    </row>
    <row r="3" spans="1:7" x14ac:dyDescent="0.25">
      <c r="A3" s="91">
        <v>2010.3</v>
      </c>
      <c r="B3" s="92" t="s">
        <v>249</v>
      </c>
      <c r="C3" s="91">
        <v>2</v>
      </c>
      <c r="D3" s="91">
        <v>31</v>
      </c>
      <c r="E3" s="91">
        <v>31</v>
      </c>
      <c r="F3" s="93">
        <f t="shared" si="0"/>
        <v>1</v>
      </c>
      <c r="G3" s="94">
        <f t="shared" si="1"/>
        <v>15.5</v>
      </c>
    </row>
    <row r="4" spans="1:7" x14ac:dyDescent="0.25">
      <c r="A4" s="91">
        <v>2010.3</v>
      </c>
      <c r="B4" s="92" t="s">
        <v>227</v>
      </c>
      <c r="C4" s="91">
        <v>3</v>
      </c>
      <c r="D4" s="91">
        <v>65</v>
      </c>
      <c r="E4" s="91">
        <v>63</v>
      </c>
      <c r="F4" s="93">
        <f t="shared" si="0"/>
        <v>0.96923076923076923</v>
      </c>
      <c r="G4" s="94">
        <f t="shared" si="1"/>
        <v>21</v>
      </c>
    </row>
    <row r="5" spans="1:7" x14ac:dyDescent="0.25">
      <c r="A5" s="91">
        <v>2010.3</v>
      </c>
      <c r="B5" s="92" t="s">
        <v>20</v>
      </c>
      <c r="C5" s="91">
        <v>24</v>
      </c>
      <c r="D5" s="91">
        <v>622</v>
      </c>
      <c r="E5" s="91">
        <v>600</v>
      </c>
      <c r="F5" s="93">
        <f t="shared" si="0"/>
        <v>0.96463022508038587</v>
      </c>
      <c r="G5" s="94">
        <f t="shared" si="1"/>
        <v>25</v>
      </c>
    </row>
    <row r="6" spans="1:7" x14ac:dyDescent="0.25">
      <c r="A6" s="91">
        <v>2010.3</v>
      </c>
      <c r="B6" s="92" t="s">
        <v>192</v>
      </c>
      <c r="C6" s="91">
        <v>2</v>
      </c>
      <c r="D6" s="91">
        <v>50</v>
      </c>
      <c r="E6" s="91">
        <v>48</v>
      </c>
      <c r="F6" s="93">
        <f t="shared" si="0"/>
        <v>0.96</v>
      </c>
      <c r="G6" s="94">
        <f t="shared" si="1"/>
        <v>24</v>
      </c>
    </row>
    <row r="7" spans="1:7" x14ac:dyDescent="0.25">
      <c r="A7" s="91">
        <v>2010.3</v>
      </c>
      <c r="B7" s="92" t="s">
        <v>217</v>
      </c>
      <c r="C7" s="91">
        <v>9</v>
      </c>
      <c r="D7" s="91">
        <v>201</v>
      </c>
      <c r="E7" s="91">
        <v>192</v>
      </c>
      <c r="F7" s="93">
        <f t="shared" si="0"/>
        <v>0.95522388059701491</v>
      </c>
      <c r="G7" s="94">
        <f t="shared" si="1"/>
        <v>21.333333333333332</v>
      </c>
    </row>
    <row r="8" spans="1:7" x14ac:dyDescent="0.25">
      <c r="A8" s="91">
        <v>2010.3</v>
      </c>
      <c r="B8" s="92" t="s">
        <v>229</v>
      </c>
      <c r="C8" s="91">
        <v>1</v>
      </c>
      <c r="D8" s="91">
        <v>21</v>
      </c>
      <c r="E8" s="91">
        <v>20</v>
      </c>
      <c r="F8" s="93">
        <f t="shared" si="0"/>
        <v>0.95238095238095233</v>
      </c>
      <c r="G8" s="94">
        <f t="shared" si="1"/>
        <v>20</v>
      </c>
    </row>
    <row r="9" spans="1:7" x14ac:dyDescent="0.25">
      <c r="A9" s="91">
        <v>2010.3</v>
      </c>
      <c r="B9" s="92" t="s">
        <v>159</v>
      </c>
      <c r="C9" s="91">
        <v>37</v>
      </c>
      <c r="D9" s="91">
        <v>979</v>
      </c>
      <c r="E9" s="91">
        <v>924</v>
      </c>
      <c r="F9" s="93">
        <f t="shared" si="0"/>
        <v>0.9438202247191011</v>
      </c>
      <c r="G9" s="94">
        <f t="shared" si="1"/>
        <v>24.972972972972972</v>
      </c>
    </row>
    <row r="10" spans="1:7" x14ac:dyDescent="0.25">
      <c r="A10" s="91">
        <v>2010.3</v>
      </c>
      <c r="B10" s="92" t="s">
        <v>130</v>
      </c>
      <c r="C10" s="91">
        <v>49</v>
      </c>
      <c r="D10" s="91">
        <v>1137</v>
      </c>
      <c r="E10" s="91">
        <v>1073</v>
      </c>
      <c r="F10" s="93">
        <f t="shared" si="0"/>
        <v>0.94371152154793314</v>
      </c>
      <c r="G10" s="94">
        <f t="shared" si="1"/>
        <v>21.897959183673468</v>
      </c>
    </row>
    <row r="11" spans="1:7" x14ac:dyDescent="0.25">
      <c r="A11" s="91">
        <v>2010.3</v>
      </c>
      <c r="B11" s="92" t="s">
        <v>250</v>
      </c>
      <c r="C11" s="91">
        <v>3</v>
      </c>
      <c r="D11" s="91">
        <v>48</v>
      </c>
      <c r="E11" s="91">
        <v>45</v>
      </c>
      <c r="F11" s="93">
        <f t="shared" si="0"/>
        <v>0.9375</v>
      </c>
      <c r="G11" s="94">
        <f t="shared" si="1"/>
        <v>15</v>
      </c>
    </row>
    <row r="12" spans="1:7" x14ac:dyDescent="0.25">
      <c r="A12" s="91">
        <v>2010.3</v>
      </c>
      <c r="B12" s="92" t="s">
        <v>220</v>
      </c>
      <c r="C12" s="91">
        <v>8</v>
      </c>
      <c r="D12" s="91">
        <v>191</v>
      </c>
      <c r="E12" s="91">
        <v>179</v>
      </c>
      <c r="F12" s="93">
        <f t="shared" si="0"/>
        <v>0.93717277486910999</v>
      </c>
      <c r="G12" s="94">
        <f t="shared" si="1"/>
        <v>22.375</v>
      </c>
    </row>
    <row r="13" spans="1:7" x14ac:dyDescent="0.25">
      <c r="A13" s="91">
        <v>2010.3</v>
      </c>
      <c r="B13" s="92" t="s">
        <v>169</v>
      </c>
      <c r="C13" s="91">
        <v>11</v>
      </c>
      <c r="D13" s="91">
        <v>295</v>
      </c>
      <c r="E13" s="91">
        <v>271</v>
      </c>
      <c r="F13" s="93">
        <f t="shared" si="0"/>
        <v>0.91864406779661012</v>
      </c>
      <c r="G13" s="94">
        <f t="shared" si="1"/>
        <v>24.636363636363637</v>
      </c>
    </row>
    <row r="14" spans="1:7" x14ac:dyDescent="0.25">
      <c r="A14" s="91">
        <v>2010.3</v>
      </c>
      <c r="B14" s="92" t="s">
        <v>154</v>
      </c>
      <c r="C14" s="91">
        <v>40</v>
      </c>
      <c r="D14" s="91">
        <v>1049</v>
      </c>
      <c r="E14" s="91">
        <v>944</v>
      </c>
      <c r="F14" s="93">
        <f t="shared" si="0"/>
        <v>0.899904671115348</v>
      </c>
      <c r="G14" s="94">
        <f t="shared" si="1"/>
        <v>23.6</v>
      </c>
    </row>
    <row r="15" spans="1:7" x14ac:dyDescent="0.25">
      <c r="A15" s="91">
        <v>2010.3</v>
      </c>
      <c r="B15" s="92" t="s">
        <v>148</v>
      </c>
      <c r="C15" s="91">
        <v>60</v>
      </c>
      <c r="D15" s="91">
        <v>1602</v>
      </c>
      <c r="E15" s="91">
        <v>1400</v>
      </c>
      <c r="F15" s="93">
        <f t="shared" si="0"/>
        <v>0.87390761548064921</v>
      </c>
      <c r="G15" s="94">
        <f t="shared" si="1"/>
        <v>23.333333333333332</v>
      </c>
    </row>
    <row r="16" spans="1:7" x14ac:dyDescent="0.25">
      <c r="A16" s="91">
        <v>2010.3</v>
      </c>
      <c r="B16" s="92" t="s">
        <v>135</v>
      </c>
      <c r="C16" s="91">
        <v>6</v>
      </c>
      <c r="D16" s="91">
        <v>141</v>
      </c>
      <c r="E16" s="91">
        <v>121</v>
      </c>
      <c r="F16" s="93">
        <f t="shared" si="0"/>
        <v>0.85815602836879434</v>
      </c>
      <c r="G16" s="94">
        <f t="shared" si="1"/>
        <v>20.166666666666668</v>
      </c>
    </row>
    <row r="17" spans="1:7" x14ac:dyDescent="0.25">
      <c r="A17" s="91">
        <v>2010.3</v>
      </c>
      <c r="B17" s="92" t="s">
        <v>137</v>
      </c>
      <c r="C17" s="91">
        <v>59</v>
      </c>
      <c r="D17" s="91">
        <v>1551</v>
      </c>
      <c r="E17" s="91">
        <v>1325</v>
      </c>
      <c r="F17" s="93">
        <f t="shared" si="0"/>
        <v>0.85428755641521603</v>
      </c>
      <c r="G17" s="94">
        <f t="shared" si="1"/>
        <v>22.457627118644069</v>
      </c>
    </row>
    <row r="18" spans="1:7" x14ac:dyDescent="0.25">
      <c r="A18" s="91">
        <v>2010.3</v>
      </c>
      <c r="B18" s="92" t="s">
        <v>113</v>
      </c>
      <c r="C18" s="91">
        <v>6</v>
      </c>
      <c r="D18" s="91">
        <v>160</v>
      </c>
      <c r="E18" s="91">
        <v>133</v>
      </c>
      <c r="F18" s="93">
        <f t="shared" si="0"/>
        <v>0.83125000000000004</v>
      </c>
      <c r="G18" s="94">
        <f t="shared" si="1"/>
        <v>22.166666666666668</v>
      </c>
    </row>
    <row r="19" spans="1:7" x14ac:dyDescent="0.25">
      <c r="A19" s="91">
        <v>2010.3</v>
      </c>
      <c r="B19" s="92" t="s">
        <v>149</v>
      </c>
      <c r="C19" s="91">
        <v>5</v>
      </c>
      <c r="D19" s="91">
        <v>107</v>
      </c>
      <c r="E19" s="91">
        <v>86</v>
      </c>
      <c r="F19" s="93">
        <f t="shared" si="0"/>
        <v>0.80373831775700932</v>
      </c>
      <c r="G19" s="94">
        <f t="shared" si="1"/>
        <v>17.2</v>
      </c>
    </row>
    <row r="20" spans="1:7" x14ac:dyDescent="0.25">
      <c r="A20" s="91">
        <v>2010.3</v>
      </c>
      <c r="B20" s="92" t="s">
        <v>151</v>
      </c>
      <c r="C20" s="91">
        <v>12</v>
      </c>
      <c r="D20" s="91">
        <v>307</v>
      </c>
      <c r="E20" s="91">
        <v>244</v>
      </c>
      <c r="F20" s="93">
        <f t="shared" si="0"/>
        <v>0.7947882736156352</v>
      </c>
      <c r="G20" s="94">
        <f t="shared" si="1"/>
        <v>20.333333333333332</v>
      </c>
    </row>
    <row r="21" spans="1:7" x14ac:dyDescent="0.25">
      <c r="A21" s="91">
        <v>2010.3</v>
      </c>
      <c r="B21" s="92" t="s">
        <v>115</v>
      </c>
      <c r="C21" s="91">
        <v>24</v>
      </c>
      <c r="D21" s="91">
        <v>565</v>
      </c>
      <c r="E21" s="91">
        <v>446</v>
      </c>
      <c r="F21" s="93">
        <f t="shared" si="0"/>
        <v>0.78938053097345129</v>
      </c>
      <c r="G21" s="94">
        <f t="shared" si="1"/>
        <v>18.583333333333332</v>
      </c>
    </row>
    <row r="22" spans="1:7" x14ac:dyDescent="0.25">
      <c r="A22" s="91">
        <v>2010.3</v>
      </c>
      <c r="B22" s="92" t="s">
        <v>254</v>
      </c>
      <c r="C22" s="91">
        <v>15</v>
      </c>
      <c r="D22" s="91">
        <v>230</v>
      </c>
      <c r="E22" s="91">
        <v>180</v>
      </c>
      <c r="F22" s="93">
        <f t="shared" si="0"/>
        <v>0.78260869565217395</v>
      </c>
      <c r="G22" s="94">
        <f t="shared" si="1"/>
        <v>12</v>
      </c>
    </row>
    <row r="23" spans="1:7" x14ac:dyDescent="0.25">
      <c r="A23" s="91">
        <v>2010.3</v>
      </c>
      <c r="B23" s="92" t="s">
        <v>256</v>
      </c>
      <c r="C23" s="91">
        <v>3</v>
      </c>
      <c r="D23" s="91">
        <v>35</v>
      </c>
      <c r="E23" s="91">
        <v>27</v>
      </c>
      <c r="F23" s="93">
        <f t="shared" si="0"/>
        <v>0.77142857142857146</v>
      </c>
      <c r="G23" s="94">
        <f t="shared" si="1"/>
        <v>9</v>
      </c>
    </row>
    <row r="24" spans="1:7" x14ac:dyDescent="0.25">
      <c r="A24" s="91">
        <v>2010.3</v>
      </c>
      <c r="B24" s="92" t="s">
        <v>121</v>
      </c>
      <c r="C24" s="91">
        <v>37</v>
      </c>
      <c r="D24" s="91">
        <v>689</v>
      </c>
      <c r="E24" s="91">
        <v>525</v>
      </c>
      <c r="F24" s="93">
        <f t="shared" si="0"/>
        <v>0.76197387518142234</v>
      </c>
      <c r="G24" s="94">
        <f t="shared" si="1"/>
        <v>14.189189189189189</v>
      </c>
    </row>
    <row r="25" spans="1:7" x14ac:dyDescent="0.25">
      <c r="A25" s="91">
        <v>2010.3</v>
      </c>
      <c r="B25" s="92" t="s">
        <v>182</v>
      </c>
      <c r="C25" s="91">
        <v>7</v>
      </c>
      <c r="D25" s="91">
        <v>195</v>
      </c>
      <c r="E25" s="91">
        <v>147</v>
      </c>
      <c r="F25" s="93">
        <f t="shared" si="0"/>
        <v>0.75384615384615383</v>
      </c>
      <c r="G25" s="94">
        <f t="shared" si="1"/>
        <v>21</v>
      </c>
    </row>
    <row r="26" spans="1:7" x14ac:dyDescent="0.25">
      <c r="A26" s="91">
        <v>2010.3</v>
      </c>
      <c r="B26" s="92" t="s">
        <v>146</v>
      </c>
      <c r="C26" s="91">
        <v>5</v>
      </c>
      <c r="D26" s="91">
        <v>130</v>
      </c>
      <c r="E26" s="91">
        <v>98</v>
      </c>
      <c r="F26" s="93">
        <f t="shared" si="0"/>
        <v>0.75384615384615383</v>
      </c>
      <c r="G26" s="94">
        <f t="shared" si="1"/>
        <v>19.600000000000001</v>
      </c>
    </row>
    <row r="27" spans="1:7" x14ac:dyDescent="0.25">
      <c r="A27" s="91">
        <v>2010.3</v>
      </c>
      <c r="B27" s="92" t="s">
        <v>165</v>
      </c>
      <c r="C27" s="91">
        <v>14</v>
      </c>
      <c r="D27" s="91">
        <v>365</v>
      </c>
      <c r="E27" s="91">
        <v>267</v>
      </c>
      <c r="F27" s="93">
        <f t="shared" si="0"/>
        <v>0.73150684931506849</v>
      </c>
      <c r="G27" s="94">
        <f t="shared" si="1"/>
        <v>19.071428571428573</v>
      </c>
    </row>
    <row r="28" spans="1:7" x14ac:dyDescent="0.25">
      <c r="A28" s="91">
        <v>2010.3</v>
      </c>
      <c r="B28" s="92" t="s">
        <v>246</v>
      </c>
      <c r="C28" s="91">
        <v>4</v>
      </c>
      <c r="D28" s="91">
        <v>100</v>
      </c>
      <c r="E28" s="91">
        <v>73</v>
      </c>
      <c r="F28" s="93">
        <f t="shared" si="0"/>
        <v>0.73</v>
      </c>
      <c r="G28" s="94">
        <f t="shared" si="1"/>
        <v>18.25</v>
      </c>
    </row>
    <row r="29" spans="1:7" x14ac:dyDescent="0.25">
      <c r="A29" s="91">
        <v>2010.3</v>
      </c>
      <c r="B29" s="92" t="s">
        <v>198</v>
      </c>
      <c r="C29" s="91">
        <v>3</v>
      </c>
      <c r="D29" s="91">
        <v>79</v>
      </c>
      <c r="E29" s="91">
        <v>56</v>
      </c>
      <c r="F29" s="93">
        <f t="shared" si="0"/>
        <v>0.70886075949367089</v>
      </c>
      <c r="G29" s="94">
        <f t="shared" si="1"/>
        <v>18.666666666666668</v>
      </c>
    </row>
    <row r="30" spans="1:7" x14ac:dyDescent="0.25">
      <c r="A30" s="91">
        <v>2010.3</v>
      </c>
      <c r="B30" s="92" t="s">
        <v>178</v>
      </c>
      <c r="C30" s="91">
        <v>21</v>
      </c>
      <c r="D30" s="91">
        <v>442</v>
      </c>
      <c r="E30" s="91">
        <v>306</v>
      </c>
      <c r="F30" s="93">
        <f t="shared" si="0"/>
        <v>0.69230769230769229</v>
      </c>
      <c r="G30" s="94">
        <f t="shared" si="1"/>
        <v>14.571428571428571</v>
      </c>
    </row>
    <row r="31" spans="1:7" x14ac:dyDescent="0.25">
      <c r="A31" s="91">
        <v>2010.3</v>
      </c>
      <c r="B31" s="92" t="s">
        <v>222</v>
      </c>
      <c r="C31" s="91">
        <v>5</v>
      </c>
      <c r="D31" s="91">
        <v>95</v>
      </c>
      <c r="E31" s="91">
        <v>60</v>
      </c>
      <c r="F31" s="93">
        <f t="shared" si="0"/>
        <v>0.63157894736842102</v>
      </c>
      <c r="G31" s="94">
        <f t="shared" si="1"/>
        <v>12</v>
      </c>
    </row>
    <row r="32" spans="1:7" x14ac:dyDescent="0.25">
      <c r="A32" s="91">
        <v>2010.3</v>
      </c>
      <c r="B32" s="92" t="s">
        <v>111</v>
      </c>
      <c r="C32" s="91">
        <v>8</v>
      </c>
      <c r="D32" s="91">
        <v>203</v>
      </c>
      <c r="E32" s="91">
        <v>120</v>
      </c>
      <c r="F32" s="93">
        <f t="shared" si="0"/>
        <v>0.59113300492610843</v>
      </c>
      <c r="G32" s="94">
        <f t="shared" si="1"/>
        <v>15</v>
      </c>
    </row>
    <row r="33" spans="1:7" x14ac:dyDescent="0.25">
      <c r="A33" s="91">
        <v>2010.3</v>
      </c>
      <c r="B33" s="92" t="s">
        <v>64</v>
      </c>
      <c r="C33" s="91">
        <v>8</v>
      </c>
      <c r="D33" s="91">
        <v>195</v>
      </c>
      <c r="E33" s="91">
        <v>103</v>
      </c>
      <c r="F33" s="93">
        <f t="shared" si="0"/>
        <v>0.52820512820512822</v>
      </c>
      <c r="G33" s="94">
        <f t="shared" si="1"/>
        <v>12.875</v>
      </c>
    </row>
    <row r="34" spans="1:7" x14ac:dyDescent="0.25">
      <c r="A34" s="91">
        <v>2010.3</v>
      </c>
      <c r="B34" s="92" t="s">
        <v>163</v>
      </c>
      <c r="C34" s="91">
        <v>5</v>
      </c>
      <c r="D34" s="91">
        <v>95</v>
      </c>
      <c r="E34" s="91">
        <v>36</v>
      </c>
      <c r="F34" s="93">
        <f t="shared" si="0"/>
        <v>0.37894736842105264</v>
      </c>
      <c r="G34" s="94">
        <f t="shared" si="1"/>
        <v>7.2</v>
      </c>
    </row>
    <row r="35" spans="1:7" x14ac:dyDescent="0.25">
      <c r="A35" s="91">
        <v>2010.3</v>
      </c>
      <c r="B35" s="92" t="s">
        <v>172</v>
      </c>
      <c r="C35" s="91">
        <v>1</v>
      </c>
      <c r="D35" s="91">
        <v>15</v>
      </c>
      <c r="E35" s="91">
        <v>5</v>
      </c>
      <c r="F35" s="93">
        <f t="shared" si="0"/>
        <v>0.33333333333333331</v>
      </c>
      <c r="G35" s="94">
        <f t="shared" si="1"/>
        <v>5</v>
      </c>
    </row>
    <row r="36" spans="1:7" x14ac:dyDescent="0.25">
      <c r="A36" s="91">
        <v>2010.3</v>
      </c>
      <c r="B36" s="92" t="s">
        <v>174</v>
      </c>
      <c r="C36" s="91">
        <v>1</v>
      </c>
      <c r="D36" s="91">
        <v>15</v>
      </c>
      <c r="E36" s="91">
        <v>4</v>
      </c>
      <c r="F36" s="93">
        <f t="shared" si="0"/>
        <v>0.26666666666666666</v>
      </c>
      <c r="G36" s="94">
        <f t="shared" si="1"/>
        <v>4</v>
      </c>
    </row>
    <row r="37" spans="1:7" x14ac:dyDescent="0.25">
      <c r="A37" s="91">
        <v>2010.3</v>
      </c>
      <c r="B37" s="92" t="s">
        <v>225</v>
      </c>
      <c r="C37" s="91">
        <v>2</v>
      </c>
      <c r="D37" s="91">
        <v>50</v>
      </c>
      <c r="E37" s="91">
        <v>13</v>
      </c>
      <c r="F37" s="93">
        <f t="shared" si="0"/>
        <v>0.26</v>
      </c>
      <c r="G37" s="94">
        <f t="shared" si="1"/>
        <v>6.5</v>
      </c>
    </row>
    <row r="38" spans="1:7" x14ac:dyDescent="0.25">
      <c r="A38" s="85" t="s">
        <v>12</v>
      </c>
      <c r="B38" s="85"/>
      <c r="C38" s="85">
        <f>SUM(C2:C37)</f>
        <v>501</v>
      </c>
      <c r="D38" s="85">
        <f t="shared" ref="D38:E38" si="2">SUM(D2:D37)</f>
        <v>12080</v>
      </c>
      <c r="E38" s="85">
        <f t="shared" si="2"/>
        <v>10190</v>
      </c>
      <c r="F38" s="93">
        <f t="shared" si="0"/>
        <v>0.8435430463576159</v>
      </c>
      <c r="G38" s="94">
        <f t="shared" si="1"/>
        <v>20.339321357285428</v>
      </c>
    </row>
  </sheetData>
  <sortState ref="A2:G37">
    <sortCondition descending="1" ref="F2:F37"/>
  </sortState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opLeftCell="A58" zoomScale="85" zoomScaleNormal="85" workbookViewId="0">
      <selection activeCell="O83" sqref="O83"/>
    </sheetView>
  </sheetViews>
  <sheetFormatPr defaultRowHeight="15" x14ac:dyDescent="0.25"/>
  <sheetData>
    <row r="1" spans="1:20" x14ac:dyDescent="0.25">
      <c r="A1" s="14" t="s">
        <v>106</v>
      </c>
      <c r="B1" s="14" t="s">
        <v>97</v>
      </c>
      <c r="C1" s="14" t="s">
        <v>408</v>
      </c>
      <c r="D1" s="14" t="s">
        <v>409</v>
      </c>
      <c r="E1" s="14" t="s">
        <v>410</v>
      </c>
      <c r="F1" s="14" t="s">
        <v>411</v>
      </c>
      <c r="G1" s="14" t="s">
        <v>412</v>
      </c>
      <c r="H1" s="14" t="s">
        <v>413</v>
      </c>
      <c r="I1" s="14" t="s">
        <v>414</v>
      </c>
      <c r="J1" s="14" t="s">
        <v>100</v>
      </c>
      <c r="K1" s="14" t="s">
        <v>415</v>
      </c>
      <c r="L1" s="14" t="s">
        <v>416</v>
      </c>
      <c r="M1" s="14" t="s">
        <v>417</v>
      </c>
      <c r="N1" s="14" t="s">
        <v>418</v>
      </c>
      <c r="O1" s="14" t="s">
        <v>419</v>
      </c>
      <c r="P1" s="14" t="s">
        <v>98</v>
      </c>
      <c r="Q1" s="14" t="s">
        <v>420</v>
      </c>
      <c r="R1" s="14" t="s">
        <v>421</v>
      </c>
      <c r="S1" s="14" t="s">
        <v>102</v>
      </c>
      <c r="T1" s="14" t="s">
        <v>422</v>
      </c>
    </row>
    <row r="2" spans="1:20" x14ac:dyDescent="0.25">
      <c r="A2" s="15" t="s">
        <v>111</v>
      </c>
      <c r="B2" s="16">
        <v>122</v>
      </c>
      <c r="C2" s="16">
        <v>10</v>
      </c>
      <c r="D2" s="59"/>
      <c r="E2" s="59"/>
      <c r="F2" s="59"/>
      <c r="G2" s="16">
        <v>18</v>
      </c>
      <c r="H2" s="59"/>
      <c r="I2" s="59"/>
      <c r="J2" s="16">
        <v>32</v>
      </c>
      <c r="K2" s="59"/>
      <c r="L2" s="59"/>
      <c r="M2" s="16">
        <v>29</v>
      </c>
      <c r="N2" s="59"/>
      <c r="O2" s="59"/>
      <c r="P2" s="16">
        <v>16</v>
      </c>
      <c r="Q2" s="16">
        <v>2</v>
      </c>
      <c r="R2" s="59"/>
      <c r="S2" s="59"/>
      <c r="T2" s="16">
        <v>15</v>
      </c>
    </row>
    <row r="3" spans="1:20" x14ac:dyDescent="0.25">
      <c r="A3" s="15" t="s">
        <v>165</v>
      </c>
      <c r="B3" s="16">
        <v>271</v>
      </c>
      <c r="C3" s="16">
        <v>26</v>
      </c>
      <c r="D3" s="59"/>
      <c r="E3" s="59"/>
      <c r="F3" s="59"/>
      <c r="G3" s="16">
        <v>76</v>
      </c>
      <c r="H3" s="59"/>
      <c r="I3" s="59"/>
      <c r="J3" s="16">
        <v>89</v>
      </c>
      <c r="K3" s="59"/>
      <c r="L3" s="59"/>
      <c r="M3" s="16">
        <v>38</v>
      </c>
      <c r="N3" s="59"/>
      <c r="O3" s="59"/>
      <c r="P3" s="16">
        <v>27</v>
      </c>
      <c r="Q3" s="16">
        <v>6</v>
      </c>
      <c r="R3" s="59"/>
      <c r="S3" s="59"/>
      <c r="T3" s="16">
        <v>9</v>
      </c>
    </row>
    <row r="4" spans="1:20" x14ac:dyDescent="0.25">
      <c r="A4" s="15" t="s">
        <v>192</v>
      </c>
      <c r="B4" s="16">
        <v>50</v>
      </c>
      <c r="C4" s="16">
        <v>16</v>
      </c>
      <c r="D4" s="59"/>
      <c r="E4" s="59"/>
      <c r="F4" s="59"/>
      <c r="G4" s="16">
        <v>13</v>
      </c>
      <c r="H4" s="59"/>
      <c r="I4" s="59"/>
      <c r="J4" s="16">
        <v>8</v>
      </c>
      <c r="K4" s="59"/>
      <c r="L4" s="59"/>
      <c r="M4" s="16">
        <v>4</v>
      </c>
      <c r="N4" s="59"/>
      <c r="O4" s="59"/>
      <c r="P4" s="16">
        <v>2</v>
      </c>
      <c r="Q4" s="59"/>
      <c r="R4" s="59"/>
      <c r="S4" s="59"/>
      <c r="T4" s="16">
        <v>7</v>
      </c>
    </row>
    <row r="5" spans="1:20" x14ac:dyDescent="0.25">
      <c r="A5" s="15" t="s">
        <v>113</v>
      </c>
      <c r="B5" s="16">
        <v>133</v>
      </c>
      <c r="C5" s="16">
        <v>3</v>
      </c>
      <c r="D5" s="16">
        <v>3</v>
      </c>
      <c r="E5" s="16">
        <v>2</v>
      </c>
      <c r="F5" s="59"/>
      <c r="G5" s="16">
        <v>10</v>
      </c>
      <c r="H5" s="16">
        <v>3</v>
      </c>
      <c r="I5" s="16">
        <v>5</v>
      </c>
      <c r="J5" s="16">
        <v>20</v>
      </c>
      <c r="K5" s="16">
        <v>7</v>
      </c>
      <c r="L5" s="16">
        <v>2</v>
      </c>
      <c r="M5" s="16">
        <v>36</v>
      </c>
      <c r="N5" s="16">
        <v>4</v>
      </c>
      <c r="O5" s="16">
        <v>7</v>
      </c>
      <c r="P5" s="16">
        <v>25</v>
      </c>
      <c r="Q5" s="59"/>
      <c r="R5" s="59"/>
      <c r="S5" s="59"/>
      <c r="T5" s="16">
        <v>6</v>
      </c>
    </row>
    <row r="6" spans="1:20" x14ac:dyDescent="0.25">
      <c r="A6" s="15" t="s">
        <v>115</v>
      </c>
      <c r="B6" s="16">
        <v>446</v>
      </c>
      <c r="C6" s="16">
        <v>56</v>
      </c>
      <c r="D6" s="59"/>
      <c r="E6" s="16">
        <v>1</v>
      </c>
      <c r="F6" s="59"/>
      <c r="G6" s="16">
        <v>100</v>
      </c>
      <c r="H6" s="59"/>
      <c r="I6" s="59"/>
      <c r="J6" s="16">
        <v>123</v>
      </c>
      <c r="K6" s="16">
        <v>4</v>
      </c>
      <c r="L6" s="59"/>
      <c r="M6" s="16">
        <v>45</v>
      </c>
      <c r="N6" s="16">
        <v>1</v>
      </c>
      <c r="O6" s="59"/>
      <c r="P6" s="16">
        <v>86</v>
      </c>
      <c r="Q6" s="16">
        <v>4</v>
      </c>
      <c r="R6" s="59"/>
      <c r="S6" s="59"/>
      <c r="T6" s="16">
        <v>26</v>
      </c>
    </row>
    <row r="7" spans="1:20" x14ac:dyDescent="0.25">
      <c r="A7" s="15" t="s">
        <v>196</v>
      </c>
      <c r="B7" s="16">
        <v>24</v>
      </c>
      <c r="C7" s="16">
        <v>5</v>
      </c>
      <c r="D7" s="59"/>
      <c r="E7" s="59"/>
      <c r="F7" s="59"/>
      <c r="G7" s="16">
        <v>7</v>
      </c>
      <c r="H7" s="59"/>
      <c r="I7" s="59"/>
      <c r="J7" s="16">
        <v>11</v>
      </c>
      <c r="K7" s="59"/>
      <c r="L7" s="59"/>
      <c r="M7" s="16">
        <v>1</v>
      </c>
      <c r="N7" s="59"/>
      <c r="O7" s="59"/>
      <c r="P7" s="59"/>
      <c r="Q7" s="59"/>
      <c r="R7" s="59"/>
      <c r="S7" s="59"/>
      <c r="T7" s="59"/>
    </row>
    <row r="8" spans="1:20" x14ac:dyDescent="0.25">
      <c r="A8" s="15" t="s">
        <v>20</v>
      </c>
      <c r="B8" s="16">
        <v>605</v>
      </c>
      <c r="C8" s="16">
        <v>116</v>
      </c>
      <c r="D8" s="59"/>
      <c r="E8" s="59"/>
      <c r="F8" s="59"/>
      <c r="G8" s="16">
        <v>153</v>
      </c>
      <c r="H8" s="59"/>
      <c r="I8" s="59"/>
      <c r="J8" s="16">
        <v>189</v>
      </c>
      <c r="K8" s="59"/>
      <c r="L8" s="59"/>
      <c r="M8" s="16">
        <v>62</v>
      </c>
      <c r="N8" s="59"/>
      <c r="O8" s="59"/>
      <c r="P8" s="16">
        <v>49</v>
      </c>
      <c r="Q8" s="16">
        <v>6</v>
      </c>
      <c r="R8" s="59"/>
      <c r="S8" s="59"/>
      <c r="T8" s="16">
        <v>30</v>
      </c>
    </row>
    <row r="9" spans="1:20" x14ac:dyDescent="0.25">
      <c r="A9" s="15" t="s">
        <v>198</v>
      </c>
      <c r="B9" s="16">
        <v>56</v>
      </c>
      <c r="C9" s="16">
        <v>5</v>
      </c>
      <c r="D9" s="59"/>
      <c r="E9" s="59"/>
      <c r="F9" s="59"/>
      <c r="G9" s="16">
        <v>16</v>
      </c>
      <c r="H9" s="59"/>
      <c r="I9" s="59"/>
      <c r="J9" s="16">
        <v>17</v>
      </c>
      <c r="K9" s="59"/>
      <c r="L9" s="59"/>
      <c r="M9" s="16">
        <v>9</v>
      </c>
      <c r="N9" s="59"/>
      <c r="O9" s="59"/>
      <c r="P9" s="16">
        <v>8</v>
      </c>
      <c r="Q9" s="59"/>
      <c r="R9" s="59"/>
      <c r="S9" s="59"/>
      <c r="T9" s="16">
        <v>1</v>
      </c>
    </row>
    <row r="10" spans="1:20" x14ac:dyDescent="0.25">
      <c r="A10" s="15" t="s">
        <v>121</v>
      </c>
      <c r="B10" s="16">
        <v>468</v>
      </c>
      <c r="C10" s="16">
        <v>183</v>
      </c>
      <c r="D10" s="59"/>
      <c r="E10" s="59"/>
      <c r="F10" s="59"/>
      <c r="G10" s="16">
        <v>129</v>
      </c>
      <c r="H10" s="59"/>
      <c r="I10" s="59"/>
      <c r="J10" s="16">
        <v>88</v>
      </c>
      <c r="K10" s="59"/>
      <c r="L10" s="59"/>
      <c r="M10" s="16">
        <v>26</v>
      </c>
      <c r="N10" s="59"/>
      <c r="O10" s="59"/>
      <c r="P10" s="16">
        <v>14</v>
      </c>
      <c r="Q10" s="16">
        <v>4</v>
      </c>
      <c r="R10" s="59"/>
      <c r="S10" s="16">
        <v>6</v>
      </c>
      <c r="T10" s="16">
        <v>18</v>
      </c>
    </row>
    <row r="11" spans="1:20" x14ac:dyDescent="0.25">
      <c r="A11" s="15" t="s">
        <v>130</v>
      </c>
      <c r="B11" s="16">
        <v>1081</v>
      </c>
      <c r="C11" s="16">
        <v>204</v>
      </c>
      <c r="D11" s="16">
        <v>16</v>
      </c>
      <c r="E11" s="16">
        <v>1</v>
      </c>
      <c r="F11" s="59"/>
      <c r="G11" s="16">
        <v>260</v>
      </c>
      <c r="H11" s="16">
        <v>6</v>
      </c>
      <c r="I11" s="16">
        <v>13</v>
      </c>
      <c r="J11" s="16">
        <v>262</v>
      </c>
      <c r="K11" s="16">
        <v>4</v>
      </c>
      <c r="L11" s="16">
        <v>1</v>
      </c>
      <c r="M11" s="16">
        <v>80</v>
      </c>
      <c r="N11" s="59"/>
      <c r="O11" s="59"/>
      <c r="P11" s="16">
        <v>119</v>
      </c>
      <c r="Q11" s="16">
        <v>15</v>
      </c>
      <c r="R11" s="59"/>
      <c r="S11" s="59"/>
      <c r="T11" s="16">
        <v>100</v>
      </c>
    </row>
    <row r="12" spans="1:20" x14ac:dyDescent="0.25">
      <c r="A12" s="15" t="s">
        <v>135</v>
      </c>
      <c r="B12" s="16">
        <v>122</v>
      </c>
      <c r="C12" s="16">
        <v>14</v>
      </c>
      <c r="D12" s="59"/>
      <c r="E12" s="59"/>
      <c r="F12" s="59"/>
      <c r="G12" s="16">
        <v>20</v>
      </c>
      <c r="H12" s="59"/>
      <c r="I12" s="59"/>
      <c r="J12" s="16">
        <v>36</v>
      </c>
      <c r="K12" s="59"/>
      <c r="L12" s="59"/>
      <c r="M12" s="16">
        <v>28</v>
      </c>
      <c r="N12" s="59"/>
      <c r="O12" s="59"/>
      <c r="P12" s="16">
        <v>12</v>
      </c>
      <c r="Q12" s="16">
        <v>2</v>
      </c>
      <c r="R12" s="59"/>
      <c r="S12" s="59"/>
      <c r="T12" s="16">
        <v>10</v>
      </c>
    </row>
    <row r="13" spans="1:20" x14ac:dyDescent="0.25">
      <c r="A13" s="15" t="s">
        <v>137</v>
      </c>
      <c r="B13" s="16">
        <v>1370</v>
      </c>
      <c r="C13" s="16">
        <v>110</v>
      </c>
      <c r="D13" s="16">
        <v>4</v>
      </c>
      <c r="E13" s="59"/>
      <c r="F13" s="16">
        <v>4</v>
      </c>
      <c r="G13" s="16">
        <v>183</v>
      </c>
      <c r="H13" s="16">
        <v>2</v>
      </c>
      <c r="I13" s="59"/>
      <c r="J13" s="16">
        <v>289</v>
      </c>
      <c r="K13" s="16">
        <v>5</v>
      </c>
      <c r="L13" s="16">
        <v>1</v>
      </c>
      <c r="M13" s="16">
        <v>114</v>
      </c>
      <c r="N13" s="59"/>
      <c r="O13" s="59"/>
      <c r="P13" s="16">
        <v>99</v>
      </c>
      <c r="Q13" s="16">
        <v>14</v>
      </c>
      <c r="R13" s="16">
        <v>294</v>
      </c>
      <c r="S13" s="16">
        <v>177</v>
      </c>
      <c r="T13" s="16">
        <v>74</v>
      </c>
    </row>
    <row r="14" spans="1:20" x14ac:dyDescent="0.25">
      <c r="A14" s="15" t="s">
        <v>146</v>
      </c>
      <c r="B14" s="16">
        <v>97</v>
      </c>
      <c r="C14" s="16">
        <v>25</v>
      </c>
      <c r="D14" s="16">
        <v>2</v>
      </c>
      <c r="E14" s="59"/>
      <c r="F14" s="59"/>
      <c r="G14" s="16">
        <v>27</v>
      </c>
      <c r="H14" s="59"/>
      <c r="I14" s="59"/>
      <c r="J14" s="16">
        <v>27</v>
      </c>
      <c r="K14" s="59"/>
      <c r="L14" s="16">
        <v>5</v>
      </c>
      <c r="M14" s="16">
        <v>5</v>
      </c>
      <c r="N14" s="59"/>
      <c r="O14" s="59"/>
      <c r="P14" s="16">
        <v>4</v>
      </c>
      <c r="Q14" s="16">
        <v>1</v>
      </c>
      <c r="R14" s="59"/>
      <c r="S14" s="59"/>
      <c r="T14" s="16">
        <v>1</v>
      </c>
    </row>
    <row r="15" spans="1:20" x14ac:dyDescent="0.25">
      <c r="A15" s="15" t="s">
        <v>169</v>
      </c>
      <c r="B15" s="16">
        <v>272</v>
      </c>
      <c r="C15" s="16">
        <v>125</v>
      </c>
      <c r="D15" s="59"/>
      <c r="E15" s="59"/>
      <c r="F15" s="59"/>
      <c r="G15" s="16">
        <v>103</v>
      </c>
      <c r="H15" s="59"/>
      <c r="I15" s="59"/>
      <c r="J15" s="16">
        <v>17</v>
      </c>
      <c r="K15" s="59"/>
      <c r="L15" s="59"/>
      <c r="M15" s="16">
        <v>3</v>
      </c>
      <c r="N15" s="59"/>
      <c r="O15" s="59"/>
      <c r="P15" s="16">
        <v>17</v>
      </c>
      <c r="Q15" s="59"/>
      <c r="R15" s="59"/>
      <c r="S15" s="59"/>
      <c r="T15" s="16">
        <v>7</v>
      </c>
    </row>
    <row r="16" spans="1:20" x14ac:dyDescent="0.25">
      <c r="A16" s="15" t="s">
        <v>217</v>
      </c>
      <c r="B16" s="16">
        <v>192</v>
      </c>
      <c r="C16" s="16">
        <v>60</v>
      </c>
      <c r="D16" s="59"/>
      <c r="E16" s="59"/>
      <c r="F16" s="59"/>
      <c r="G16" s="16">
        <v>44</v>
      </c>
      <c r="H16" s="59"/>
      <c r="I16" s="59"/>
      <c r="J16" s="16">
        <v>29</v>
      </c>
      <c r="K16" s="59"/>
      <c r="L16" s="59"/>
      <c r="M16" s="16">
        <v>23</v>
      </c>
      <c r="N16" s="59"/>
      <c r="O16" s="59"/>
      <c r="P16" s="16">
        <v>25</v>
      </c>
      <c r="Q16" s="59"/>
      <c r="R16" s="59"/>
      <c r="S16" s="59"/>
      <c r="T16" s="16">
        <v>11</v>
      </c>
    </row>
    <row r="17" spans="1:20" x14ac:dyDescent="0.25">
      <c r="A17" s="15" t="s">
        <v>246</v>
      </c>
      <c r="B17" s="16">
        <v>73</v>
      </c>
      <c r="C17" s="16">
        <v>19</v>
      </c>
      <c r="D17" s="59"/>
      <c r="E17" s="59"/>
      <c r="F17" s="59"/>
      <c r="G17" s="16">
        <v>30</v>
      </c>
      <c r="H17" s="59"/>
      <c r="I17" s="59"/>
      <c r="J17" s="16">
        <v>13</v>
      </c>
      <c r="K17" s="59"/>
      <c r="L17" s="59"/>
      <c r="M17" s="16">
        <v>6</v>
      </c>
      <c r="N17" s="59"/>
      <c r="O17" s="59"/>
      <c r="P17" s="16">
        <v>2</v>
      </c>
      <c r="Q17" s="16">
        <v>2</v>
      </c>
      <c r="R17" s="59"/>
      <c r="S17" s="59"/>
      <c r="T17" s="16">
        <v>1</v>
      </c>
    </row>
    <row r="18" spans="1:20" x14ac:dyDescent="0.25">
      <c r="A18" s="15" t="s">
        <v>220</v>
      </c>
      <c r="B18" s="16">
        <v>180</v>
      </c>
      <c r="C18" s="16">
        <v>17</v>
      </c>
      <c r="D18" s="59"/>
      <c r="E18" s="59"/>
      <c r="F18" s="59"/>
      <c r="G18" s="16">
        <v>47</v>
      </c>
      <c r="H18" s="59"/>
      <c r="I18" s="59"/>
      <c r="J18" s="16">
        <v>48</v>
      </c>
      <c r="K18" s="59"/>
      <c r="L18" s="59"/>
      <c r="M18" s="16">
        <v>31</v>
      </c>
      <c r="N18" s="59"/>
      <c r="O18" s="59"/>
      <c r="P18" s="16">
        <v>22</v>
      </c>
      <c r="Q18" s="59"/>
      <c r="R18" s="59"/>
      <c r="S18" s="59"/>
      <c r="T18" s="16">
        <v>15</v>
      </c>
    </row>
    <row r="19" spans="1:20" x14ac:dyDescent="0.25">
      <c r="A19" s="15" t="s">
        <v>222</v>
      </c>
      <c r="B19" s="16">
        <v>58</v>
      </c>
      <c r="C19" s="16">
        <v>14</v>
      </c>
      <c r="D19" s="59"/>
      <c r="E19" s="59"/>
      <c r="F19" s="59"/>
      <c r="G19" s="16">
        <v>13</v>
      </c>
      <c r="H19" s="59"/>
      <c r="I19" s="59"/>
      <c r="J19" s="16">
        <v>11</v>
      </c>
      <c r="K19" s="59"/>
      <c r="L19" s="59"/>
      <c r="M19" s="16">
        <v>9</v>
      </c>
      <c r="N19" s="59"/>
      <c r="O19" s="59"/>
      <c r="P19" s="16">
        <v>8</v>
      </c>
      <c r="Q19" s="59"/>
      <c r="R19" s="59"/>
      <c r="S19" s="59"/>
      <c r="T19" s="16">
        <v>3</v>
      </c>
    </row>
    <row r="20" spans="1:20" x14ac:dyDescent="0.25">
      <c r="A20" s="15" t="s">
        <v>225</v>
      </c>
      <c r="B20" s="16">
        <v>13</v>
      </c>
      <c r="C20" s="16">
        <v>4</v>
      </c>
      <c r="D20" s="59"/>
      <c r="E20" s="59"/>
      <c r="F20" s="59"/>
      <c r="G20" s="16">
        <v>7</v>
      </c>
      <c r="H20" s="59"/>
      <c r="I20" s="59"/>
      <c r="J20" s="59"/>
      <c r="K20" s="59"/>
      <c r="L20" s="59"/>
      <c r="M20" s="59"/>
      <c r="N20" s="59"/>
      <c r="O20" s="59"/>
      <c r="P20" s="16">
        <v>2</v>
      </c>
      <c r="Q20" s="59"/>
      <c r="R20" s="59"/>
      <c r="S20" s="59"/>
      <c r="T20" s="59"/>
    </row>
    <row r="21" spans="1:20" x14ac:dyDescent="0.25">
      <c r="A21" s="15" t="s">
        <v>227</v>
      </c>
      <c r="B21" s="16">
        <v>65</v>
      </c>
      <c r="C21" s="16">
        <v>12</v>
      </c>
      <c r="D21" s="59"/>
      <c r="E21" s="59"/>
      <c r="F21" s="59"/>
      <c r="G21" s="16">
        <v>21</v>
      </c>
      <c r="H21" s="59"/>
      <c r="I21" s="59"/>
      <c r="J21" s="16">
        <v>12</v>
      </c>
      <c r="K21" s="59"/>
      <c r="L21" s="59"/>
      <c r="M21" s="16">
        <v>7</v>
      </c>
      <c r="N21" s="59"/>
      <c r="O21" s="59"/>
      <c r="P21" s="16">
        <v>9</v>
      </c>
      <c r="Q21" s="16">
        <v>1</v>
      </c>
      <c r="R21" s="59"/>
      <c r="S21" s="59"/>
      <c r="T21" s="16">
        <v>3</v>
      </c>
    </row>
    <row r="22" spans="1:20" x14ac:dyDescent="0.25">
      <c r="A22" s="15" t="s">
        <v>148</v>
      </c>
      <c r="B22" s="16">
        <v>1463</v>
      </c>
      <c r="C22" s="16">
        <v>126</v>
      </c>
      <c r="D22" s="59"/>
      <c r="E22" s="59"/>
      <c r="F22" s="59"/>
      <c r="G22" s="16">
        <v>201</v>
      </c>
      <c r="H22" s="59"/>
      <c r="I22" s="59"/>
      <c r="J22" s="16">
        <v>323</v>
      </c>
      <c r="K22" s="59"/>
      <c r="L22" s="59"/>
      <c r="M22" s="16">
        <v>170</v>
      </c>
      <c r="N22" s="59"/>
      <c r="O22" s="59"/>
      <c r="P22" s="16">
        <v>105</v>
      </c>
      <c r="Q22" s="16">
        <v>11</v>
      </c>
      <c r="R22" s="16">
        <v>211</v>
      </c>
      <c r="S22" s="16">
        <v>202</v>
      </c>
      <c r="T22" s="16">
        <v>114</v>
      </c>
    </row>
    <row r="23" spans="1:20" x14ac:dyDescent="0.25">
      <c r="A23" s="15" t="s">
        <v>149</v>
      </c>
      <c r="B23" s="16">
        <v>89</v>
      </c>
      <c r="C23" s="16">
        <v>14</v>
      </c>
      <c r="D23" s="59"/>
      <c r="E23" s="59"/>
      <c r="F23" s="59"/>
      <c r="G23" s="16">
        <v>33</v>
      </c>
      <c r="H23" s="59"/>
      <c r="I23" s="59"/>
      <c r="J23" s="16">
        <v>25</v>
      </c>
      <c r="K23" s="59"/>
      <c r="L23" s="59"/>
      <c r="M23" s="16">
        <v>2</v>
      </c>
      <c r="N23" s="59"/>
      <c r="O23" s="59"/>
      <c r="P23" s="16">
        <v>7</v>
      </c>
      <c r="Q23" s="59"/>
      <c r="R23" s="59"/>
      <c r="S23" s="59"/>
      <c r="T23" s="16">
        <v>8</v>
      </c>
    </row>
    <row r="24" spans="1:20" x14ac:dyDescent="0.25">
      <c r="A24" s="15" t="s">
        <v>229</v>
      </c>
      <c r="B24" s="16">
        <v>20</v>
      </c>
      <c r="C24" s="16">
        <v>10</v>
      </c>
      <c r="D24" s="59"/>
      <c r="E24" s="59"/>
      <c r="F24" s="59"/>
      <c r="G24" s="16">
        <v>5</v>
      </c>
      <c r="H24" s="59"/>
      <c r="I24" s="59"/>
      <c r="J24" s="16">
        <v>2</v>
      </c>
      <c r="K24" s="59"/>
      <c r="L24" s="59"/>
      <c r="M24" s="16">
        <v>2</v>
      </c>
      <c r="N24" s="59"/>
      <c r="O24" s="59"/>
      <c r="P24" s="59"/>
      <c r="Q24" s="59"/>
      <c r="R24" s="59"/>
      <c r="S24" s="59"/>
      <c r="T24" s="16">
        <v>1</v>
      </c>
    </row>
    <row r="25" spans="1:20" x14ac:dyDescent="0.25">
      <c r="A25" s="15" t="s">
        <v>64</v>
      </c>
      <c r="B25" s="16">
        <v>103</v>
      </c>
      <c r="C25" s="16">
        <v>13</v>
      </c>
      <c r="D25" s="59"/>
      <c r="E25" s="59"/>
      <c r="F25" s="59"/>
      <c r="G25" s="16">
        <v>24</v>
      </c>
      <c r="H25" s="59"/>
      <c r="I25" s="59"/>
      <c r="J25" s="16">
        <v>44</v>
      </c>
      <c r="K25" s="59"/>
      <c r="L25" s="59"/>
      <c r="M25" s="16">
        <v>6</v>
      </c>
      <c r="N25" s="59"/>
      <c r="O25" s="59"/>
      <c r="P25" s="16">
        <v>6</v>
      </c>
      <c r="Q25" s="16">
        <v>3</v>
      </c>
      <c r="R25" s="59"/>
      <c r="S25" s="59"/>
      <c r="T25" s="16">
        <v>7</v>
      </c>
    </row>
    <row r="26" spans="1:20" x14ac:dyDescent="0.25">
      <c r="A26" s="15" t="s">
        <v>151</v>
      </c>
      <c r="B26" s="16">
        <v>250</v>
      </c>
      <c r="C26" s="16">
        <v>49</v>
      </c>
      <c r="D26" s="59"/>
      <c r="E26" s="59"/>
      <c r="F26" s="59"/>
      <c r="G26" s="16">
        <v>65</v>
      </c>
      <c r="H26" s="59"/>
      <c r="I26" s="59"/>
      <c r="J26" s="16">
        <v>65</v>
      </c>
      <c r="K26" s="59"/>
      <c r="L26" s="59"/>
      <c r="M26" s="16">
        <v>36</v>
      </c>
      <c r="N26" s="59"/>
      <c r="O26" s="59"/>
      <c r="P26" s="16">
        <v>19</v>
      </c>
      <c r="Q26" s="59"/>
      <c r="R26" s="59"/>
      <c r="S26" s="59"/>
      <c r="T26" s="16">
        <v>16</v>
      </c>
    </row>
    <row r="27" spans="1:20" x14ac:dyDescent="0.25">
      <c r="A27" s="15" t="s">
        <v>154</v>
      </c>
      <c r="B27" s="16">
        <v>948</v>
      </c>
      <c r="C27" s="16">
        <v>162</v>
      </c>
      <c r="D27" s="59"/>
      <c r="E27" s="59"/>
      <c r="F27" s="59"/>
      <c r="G27" s="16">
        <v>206</v>
      </c>
      <c r="H27" s="59"/>
      <c r="I27" s="59"/>
      <c r="J27" s="16">
        <v>244</v>
      </c>
      <c r="K27" s="59"/>
      <c r="L27" s="59"/>
      <c r="M27" s="16">
        <v>157</v>
      </c>
      <c r="N27" s="59"/>
      <c r="O27" s="59"/>
      <c r="P27" s="16">
        <v>95</v>
      </c>
      <c r="Q27" s="16">
        <v>2</v>
      </c>
      <c r="R27" s="59"/>
      <c r="S27" s="59"/>
      <c r="T27" s="16">
        <v>82</v>
      </c>
    </row>
    <row r="28" spans="1:20" x14ac:dyDescent="0.25">
      <c r="A28" s="15" t="s">
        <v>159</v>
      </c>
      <c r="B28" s="16">
        <v>929</v>
      </c>
      <c r="C28" s="16">
        <v>186</v>
      </c>
      <c r="D28" s="59"/>
      <c r="E28" s="16">
        <v>3</v>
      </c>
      <c r="F28" s="59"/>
      <c r="G28" s="16">
        <v>272</v>
      </c>
      <c r="H28" s="16">
        <v>1</v>
      </c>
      <c r="I28" s="59"/>
      <c r="J28" s="16">
        <v>237</v>
      </c>
      <c r="K28" s="16">
        <v>3</v>
      </c>
      <c r="L28" s="16">
        <v>1</v>
      </c>
      <c r="M28" s="16">
        <v>89</v>
      </c>
      <c r="N28" s="59"/>
      <c r="O28" s="59"/>
      <c r="P28" s="16">
        <v>98</v>
      </c>
      <c r="Q28" s="16">
        <v>7</v>
      </c>
      <c r="R28" s="59"/>
      <c r="S28" s="59"/>
      <c r="T28" s="16">
        <v>32</v>
      </c>
    </row>
    <row r="29" spans="1:20" x14ac:dyDescent="0.25">
      <c r="A29" s="15" t="s">
        <v>172</v>
      </c>
      <c r="B29" s="16">
        <v>5</v>
      </c>
      <c r="C29" s="59"/>
      <c r="D29" s="59"/>
      <c r="E29" s="59"/>
      <c r="F29" s="59"/>
      <c r="G29" s="59"/>
      <c r="H29" s="59"/>
      <c r="I29" s="59"/>
      <c r="J29" s="16">
        <v>5</v>
      </c>
      <c r="K29" s="59"/>
      <c r="L29" s="59"/>
      <c r="M29" s="59"/>
      <c r="N29" s="59"/>
      <c r="O29" s="59"/>
      <c r="P29" s="59"/>
      <c r="Q29" s="59"/>
      <c r="R29" s="59"/>
      <c r="S29" s="59"/>
      <c r="T29" s="59"/>
    </row>
    <row r="30" spans="1:20" x14ac:dyDescent="0.25">
      <c r="A30" s="15" t="s">
        <v>249</v>
      </c>
      <c r="B30" s="16">
        <v>31</v>
      </c>
      <c r="C30" s="16">
        <v>8</v>
      </c>
      <c r="D30" s="59"/>
      <c r="E30" s="59"/>
      <c r="F30" s="59"/>
      <c r="G30" s="16">
        <v>9</v>
      </c>
      <c r="H30" s="59"/>
      <c r="I30" s="59"/>
      <c r="J30" s="16">
        <v>10</v>
      </c>
      <c r="K30" s="59"/>
      <c r="L30" s="59"/>
      <c r="M30" s="16">
        <v>4</v>
      </c>
      <c r="N30" s="59"/>
      <c r="O30" s="59"/>
      <c r="P30" s="59"/>
      <c r="Q30" s="59"/>
      <c r="R30" s="59"/>
      <c r="S30" s="59"/>
      <c r="T30" s="59"/>
    </row>
    <row r="31" spans="1:20" x14ac:dyDescent="0.25">
      <c r="A31" s="15" t="s">
        <v>174</v>
      </c>
      <c r="B31" s="16">
        <v>4</v>
      </c>
      <c r="C31" s="59"/>
      <c r="D31" s="59"/>
      <c r="E31" s="59"/>
      <c r="F31" s="59"/>
      <c r="G31" s="59"/>
      <c r="H31" s="59"/>
      <c r="I31" s="59"/>
      <c r="J31" s="16">
        <v>4</v>
      </c>
      <c r="K31" s="59"/>
      <c r="L31" s="59"/>
      <c r="M31" s="59"/>
      <c r="N31" s="59"/>
      <c r="O31" s="59"/>
      <c r="P31" s="59"/>
      <c r="Q31" s="59"/>
      <c r="R31" s="59"/>
      <c r="S31" s="59"/>
      <c r="T31" s="59"/>
    </row>
    <row r="32" spans="1:20" x14ac:dyDescent="0.25">
      <c r="A32" s="15" t="s">
        <v>250</v>
      </c>
      <c r="B32" s="16">
        <v>45</v>
      </c>
      <c r="C32" s="16">
        <v>11</v>
      </c>
      <c r="D32" s="59"/>
      <c r="E32" s="59"/>
      <c r="F32" s="59"/>
      <c r="G32" s="16">
        <v>26</v>
      </c>
      <c r="H32" s="59"/>
      <c r="I32" s="59"/>
      <c r="J32" s="16">
        <v>4</v>
      </c>
      <c r="K32" s="59"/>
      <c r="L32" s="59"/>
      <c r="M32" s="16">
        <v>1</v>
      </c>
      <c r="N32" s="59"/>
      <c r="O32" s="59"/>
      <c r="P32" s="16">
        <v>2</v>
      </c>
      <c r="Q32" s="59"/>
      <c r="R32" s="59"/>
      <c r="S32" s="59"/>
      <c r="T32" s="16">
        <v>1</v>
      </c>
    </row>
    <row r="33" spans="1:20" x14ac:dyDescent="0.25">
      <c r="A33" s="15" t="s">
        <v>163</v>
      </c>
      <c r="B33" s="16">
        <v>37</v>
      </c>
      <c r="C33" s="16">
        <v>7</v>
      </c>
      <c r="D33" s="59"/>
      <c r="E33" s="59"/>
      <c r="F33" s="59"/>
      <c r="G33" s="16">
        <v>11</v>
      </c>
      <c r="H33" s="59"/>
      <c r="I33" s="59"/>
      <c r="J33" s="16">
        <v>14</v>
      </c>
      <c r="K33" s="59"/>
      <c r="L33" s="59"/>
      <c r="M33" s="16">
        <v>2</v>
      </c>
      <c r="N33" s="59"/>
      <c r="O33" s="59"/>
      <c r="P33" s="16">
        <v>1</v>
      </c>
      <c r="Q33" s="59"/>
      <c r="R33" s="59"/>
      <c r="S33" s="59"/>
      <c r="T33" s="16">
        <v>2</v>
      </c>
    </row>
    <row r="34" spans="1:20" x14ac:dyDescent="0.25">
      <c r="A34" s="15" t="s">
        <v>178</v>
      </c>
      <c r="B34" s="16">
        <v>306</v>
      </c>
      <c r="C34" s="16">
        <v>68</v>
      </c>
      <c r="D34" s="59"/>
      <c r="E34" s="59"/>
      <c r="F34" s="59"/>
      <c r="G34" s="16">
        <v>79</v>
      </c>
      <c r="H34" s="59"/>
      <c r="I34" s="59"/>
      <c r="J34" s="16">
        <v>102</v>
      </c>
      <c r="K34" s="59"/>
      <c r="L34" s="59"/>
      <c r="M34" s="16">
        <v>11</v>
      </c>
      <c r="N34" s="59"/>
      <c r="O34" s="59"/>
      <c r="P34" s="16">
        <v>14</v>
      </c>
      <c r="Q34" s="16">
        <v>4</v>
      </c>
      <c r="R34" s="59"/>
      <c r="S34" s="59"/>
      <c r="T34" s="16">
        <v>28</v>
      </c>
    </row>
    <row r="35" spans="1:20" x14ac:dyDescent="0.25">
      <c r="A35" s="15" t="s">
        <v>254</v>
      </c>
      <c r="B35" s="16">
        <v>180</v>
      </c>
      <c r="C35" s="16">
        <v>25</v>
      </c>
      <c r="D35" s="59"/>
      <c r="E35" s="59"/>
      <c r="F35" s="59"/>
      <c r="G35" s="16">
        <v>65</v>
      </c>
      <c r="H35" s="59"/>
      <c r="I35" s="59"/>
      <c r="J35" s="16">
        <v>65</v>
      </c>
      <c r="K35" s="59"/>
      <c r="L35" s="59"/>
      <c r="M35" s="16">
        <v>12</v>
      </c>
      <c r="N35" s="59"/>
      <c r="O35" s="59"/>
      <c r="P35" s="16">
        <v>5</v>
      </c>
      <c r="Q35" s="59"/>
      <c r="R35" s="59"/>
      <c r="S35" s="59"/>
      <c r="T35" s="16">
        <v>8</v>
      </c>
    </row>
    <row r="36" spans="1:20" x14ac:dyDescent="0.25">
      <c r="A36" s="15" t="s">
        <v>182</v>
      </c>
      <c r="B36" s="16">
        <v>147</v>
      </c>
      <c r="C36" s="16">
        <v>29</v>
      </c>
      <c r="D36" s="59"/>
      <c r="E36" s="59"/>
      <c r="F36" s="59"/>
      <c r="G36" s="16">
        <v>63</v>
      </c>
      <c r="H36" s="59"/>
      <c r="I36" s="59"/>
      <c r="J36" s="16">
        <v>39</v>
      </c>
      <c r="K36" s="59"/>
      <c r="L36" s="59"/>
      <c r="M36" s="16">
        <v>8</v>
      </c>
      <c r="N36" s="59"/>
      <c r="O36" s="59"/>
      <c r="P36" s="16">
        <v>6</v>
      </c>
      <c r="Q36" s="59"/>
      <c r="R36" s="59"/>
      <c r="S36" s="59"/>
      <c r="T36" s="16">
        <v>2</v>
      </c>
    </row>
    <row r="37" spans="1:20" x14ac:dyDescent="0.25">
      <c r="A37" s="15" t="s">
        <v>256</v>
      </c>
      <c r="B37" s="16">
        <v>27</v>
      </c>
      <c r="C37" s="16">
        <v>2</v>
      </c>
      <c r="D37" s="59"/>
      <c r="E37" s="59"/>
      <c r="F37" s="59"/>
      <c r="G37" s="16">
        <v>18</v>
      </c>
      <c r="H37" s="59"/>
      <c r="I37" s="59"/>
      <c r="J37" s="16">
        <v>6</v>
      </c>
      <c r="K37" s="59"/>
      <c r="L37" s="59"/>
      <c r="M37" s="59"/>
      <c r="N37" s="59"/>
      <c r="O37" s="59"/>
      <c r="P37" s="59"/>
      <c r="Q37" s="59"/>
      <c r="R37" s="59"/>
      <c r="S37" s="59"/>
      <c r="T37" s="16">
        <v>1</v>
      </c>
    </row>
    <row r="38" spans="1:20" x14ac:dyDescent="0.25">
      <c r="A38" s="15" t="s">
        <v>423</v>
      </c>
      <c r="B38" s="5">
        <f>SUM(B2:B37)</f>
        <v>10282</v>
      </c>
      <c r="C38" s="5">
        <f t="shared" ref="C38:T38" si="0">SUM(C2:C37)</f>
        <v>1734</v>
      </c>
      <c r="D38" s="5">
        <f t="shared" si="0"/>
        <v>25</v>
      </c>
      <c r="E38" s="5">
        <f t="shared" si="0"/>
        <v>7</v>
      </c>
      <c r="F38" s="5">
        <f t="shared" si="0"/>
        <v>4</v>
      </c>
      <c r="G38" s="5">
        <f t="shared" si="0"/>
        <v>2354</v>
      </c>
      <c r="H38" s="5">
        <f t="shared" si="0"/>
        <v>12</v>
      </c>
      <c r="I38" s="5">
        <f t="shared" si="0"/>
        <v>18</v>
      </c>
      <c r="J38" s="5">
        <f t="shared" si="0"/>
        <v>2510</v>
      </c>
      <c r="K38" s="5">
        <f t="shared" si="0"/>
        <v>23</v>
      </c>
      <c r="L38" s="5">
        <f t="shared" si="0"/>
        <v>10</v>
      </c>
      <c r="M38" s="5">
        <f t="shared" si="0"/>
        <v>1056</v>
      </c>
      <c r="N38" s="5">
        <f t="shared" si="0"/>
        <v>5</v>
      </c>
      <c r="O38" s="5">
        <f t="shared" si="0"/>
        <v>7</v>
      </c>
      <c r="P38" s="5">
        <f t="shared" si="0"/>
        <v>904</v>
      </c>
      <c r="Q38" s="5">
        <f t="shared" si="0"/>
        <v>84</v>
      </c>
      <c r="R38" s="5">
        <f t="shared" si="0"/>
        <v>505</v>
      </c>
      <c r="S38" s="5">
        <f t="shared" si="0"/>
        <v>385</v>
      </c>
      <c r="T38" s="5">
        <f t="shared" si="0"/>
        <v>639</v>
      </c>
    </row>
    <row r="39" spans="1:20" x14ac:dyDescent="0.25">
      <c r="A39" s="14" t="s">
        <v>106</v>
      </c>
      <c r="B39" s="14" t="s">
        <v>97</v>
      </c>
      <c r="C39" s="14" t="s">
        <v>408</v>
      </c>
      <c r="D39" s="14" t="s">
        <v>409</v>
      </c>
      <c r="E39" s="14" t="s">
        <v>410</v>
      </c>
      <c r="F39" s="14" t="s">
        <v>411</v>
      </c>
      <c r="G39" s="14" t="s">
        <v>412</v>
      </c>
      <c r="H39" s="14" t="s">
        <v>413</v>
      </c>
      <c r="I39" s="14" t="s">
        <v>414</v>
      </c>
      <c r="J39" s="14" t="s">
        <v>100</v>
      </c>
      <c r="K39" s="14" t="s">
        <v>415</v>
      </c>
      <c r="L39" s="14" t="s">
        <v>416</v>
      </c>
      <c r="M39" s="14" t="s">
        <v>417</v>
      </c>
      <c r="N39" s="14" t="s">
        <v>418</v>
      </c>
      <c r="O39" s="14" t="s">
        <v>419</v>
      </c>
      <c r="P39" s="14" t="s">
        <v>98</v>
      </c>
      <c r="Q39" s="14" t="s">
        <v>420</v>
      </c>
      <c r="R39" s="14" t="s">
        <v>421</v>
      </c>
      <c r="S39" s="14" t="s">
        <v>102</v>
      </c>
      <c r="T39" s="14" t="s">
        <v>422</v>
      </c>
    </row>
    <row r="40" spans="1:20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60"/>
      <c r="N40" s="60"/>
      <c r="O40" s="60"/>
      <c r="P40" s="60"/>
      <c r="Q40" s="60"/>
      <c r="R40" s="60"/>
      <c r="S40" s="60"/>
      <c r="T40" s="60"/>
    </row>
    <row r="41" spans="1:20" x14ac:dyDescent="0.25">
      <c r="A41" s="14" t="s">
        <v>106</v>
      </c>
      <c r="B41" s="14" t="s">
        <v>12</v>
      </c>
      <c r="C41" s="14" t="s">
        <v>408</v>
      </c>
      <c r="D41" s="14" t="s">
        <v>412</v>
      </c>
      <c r="E41" s="14" t="s">
        <v>100</v>
      </c>
      <c r="F41" s="14" t="s">
        <v>417</v>
      </c>
      <c r="G41" s="14" t="s">
        <v>98</v>
      </c>
      <c r="H41" s="14" t="s">
        <v>420</v>
      </c>
      <c r="I41" s="14" t="s">
        <v>421</v>
      </c>
      <c r="J41" s="14" t="s">
        <v>102</v>
      </c>
      <c r="K41" s="14" t="s">
        <v>422</v>
      </c>
      <c r="L41" s="14" t="s">
        <v>411</v>
      </c>
      <c r="N41" s="14" t="s">
        <v>106</v>
      </c>
      <c r="O41" s="14" t="s">
        <v>12</v>
      </c>
      <c r="P41" s="14" t="s">
        <v>439</v>
      </c>
      <c r="Q41" s="14" t="s">
        <v>437</v>
      </c>
      <c r="R41" s="14" t="s">
        <v>433</v>
      </c>
      <c r="S41" s="14" t="s">
        <v>434</v>
      </c>
      <c r="T41" s="14" t="s">
        <v>435</v>
      </c>
    </row>
    <row r="42" spans="1:20" x14ac:dyDescent="0.25">
      <c r="A42" s="15" t="s">
        <v>111</v>
      </c>
      <c r="B42" s="5">
        <f>SUM(C42:L42)</f>
        <v>122</v>
      </c>
      <c r="C42" s="5">
        <f>C2+D2+E2</f>
        <v>10</v>
      </c>
      <c r="D42" s="5">
        <f>G2+H2+I2</f>
        <v>18</v>
      </c>
      <c r="E42" s="5">
        <f>J2+K2+L2</f>
        <v>32</v>
      </c>
      <c r="F42" s="5">
        <f>M2+N2+O2</f>
        <v>29</v>
      </c>
      <c r="G42" s="5">
        <f>P2</f>
        <v>16</v>
      </c>
      <c r="H42" s="5">
        <f>Q2</f>
        <v>2</v>
      </c>
      <c r="I42" s="5">
        <f>R2</f>
        <v>0</v>
      </c>
      <c r="J42" s="5">
        <f>S2</f>
        <v>0</v>
      </c>
      <c r="K42" s="5">
        <f>T2</f>
        <v>15</v>
      </c>
      <c r="L42" s="5">
        <f>F2</f>
        <v>0</v>
      </c>
      <c r="N42" s="15" t="s">
        <v>111</v>
      </c>
      <c r="O42" s="5">
        <f>B42</f>
        <v>122</v>
      </c>
      <c r="P42" s="5">
        <f>SUM(C42:E42)+J42</f>
        <v>60</v>
      </c>
      <c r="Q42" s="5">
        <f>SUM(C42:F42)+J42</f>
        <v>89</v>
      </c>
      <c r="R42" s="41">
        <f>P42/O42</f>
        <v>0.49180327868852458</v>
      </c>
      <c r="S42" s="41">
        <f>Q42/O42</f>
        <v>0.72950819672131151</v>
      </c>
      <c r="T42" s="41">
        <f>K42/O42</f>
        <v>0.12295081967213115</v>
      </c>
    </row>
    <row r="43" spans="1:20" x14ac:dyDescent="0.25">
      <c r="A43" s="15" t="s">
        <v>165</v>
      </c>
      <c r="B43" s="5">
        <f t="shared" ref="B43:B77" si="1">SUM(C43:L43)</f>
        <v>271</v>
      </c>
      <c r="C43" s="5">
        <f t="shared" ref="C43:C77" si="2">C3+D3+E3</f>
        <v>26</v>
      </c>
      <c r="D43" s="5">
        <f t="shared" ref="D43:D77" si="3">G3+H3+I3</f>
        <v>76</v>
      </c>
      <c r="E43" s="5">
        <f t="shared" ref="E43:E77" si="4">J3+K3+L3</f>
        <v>89</v>
      </c>
      <c r="F43" s="5">
        <f t="shared" ref="F43:F77" si="5">M3+N3+O3</f>
        <v>38</v>
      </c>
      <c r="G43" s="5">
        <f t="shared" ref="G43:K43" si="6">P3</f>
        <v>27</v>
      </c>
      <c r="H43" s="5">
        <f t="shared" si="6"/>
        <v>6</v>
      </c>
      <c r="I43" s="5">
        <f t="shared" si="6"/>
        <v>0</v>
      </c>
      <c r="J43" s="5">
        <f t="shared" si="6"/>
        <v>0</v>
      </c>
      <c r="K43" s="5">
        <f t="shared" si="6"/>
        <v>9</v>
      </c>
      <c r="L43" s="5">
        <f t="shared" ref="L43:L77" si="7">F3</f>
        <v>0</v>
      </c>
      <c r="N43" s="15" t="s">
        <v>165</v>
      </c>
      <c r="O43" s="5">
        <f t="shared" ref="O43:O79" si="8">B43</f>
        <v>271</v>
      </c>
      <c r="P43" s="5">
        <f t="shared" ref="P43:P79" si="9">SUM(C43:E43)+J43</f>
        <v>191</v>
      </c>
      <c r="Q43" s="5">
        <f t="shared" ref="Q43:Q79" si="10">SUM(C43:F43)+J43</f>
        <v>229</v>
      </c>
      <c r="R43" s="41">
        <f t="shared" ref="R43:R79" si="11">P43/O43</f>
        <v>0.70479704797047971</v>
      </c>
      <c r="S43" s="41">
        <f t="shared" ref="S43:S79" si="12">Q43/O43</f>
        <v>0.84501845018450183</v>
      </c>
      <c r="T43" s="41">
        <f t="shared" ref="T43:T79" si="13">K43/O43</f>
        <v>3.3210332103321034E-2</v>
      </c>
    </row>
    <row r="44" spans="1:20" x14ac:dyDescent="0.25">
      <c r="A44" s="15" t="s">
        <v>192</v>
      </c>
      <c r="B44" s="5">
        <f t="shared" si="1"/>
        <v>50</v>
      </c>
      <c r="C44" s="5">
        <f t="shared" si="2"/>
        <v>16</v>
      </c>
      <c r="D44" s="5">
        <f t="shared" si="3"/>
        <v>13</v>
      </c>
      <c r="E44" s="5">
        <f t="shared" si="4"/>
        <v>8</v>
      </c>
      <c r="F44" s="5">
        <f t="shared" si="5"/>
        <v>4</v>
      </c>
      <c r="G44" s="5">
        <f t="shared" ref="G44:K44" si="14">P4</f>
        <v>2</v>
      </c>
      <c r="H44" s="5">
        <f t="shared" si="14"/>
        <v>0</v>
      </c>
      <c r="I44" s="5">
        <f t="shared" si="14"/>
        <v>0</v>
      </c>
      <c r="J44" s="5">
        <f t="shared" si="14"/>
        <v>0</v>
      </c>
      <c r="K44" s="5">
        <f t="shared" si="14"/>
        <v>7</v>
      </c>
      <c r="L44" s="5">
        <f t="shared" si="7"/>
        <v>0</v>
      </c>
      <c r="N44" s="15" t="s">
        <v>192</v>
      </c>
      <c r="O44" s="5">
        <f t="shared" si="8"/>
        <v>50</v>
      </c>
      <c r="P44" s="5">
        <f t="shared" si="9"/>
        <v>37</v>
      </c>
      <c r="Q44" s="5">
        <f t="shared" si="10"/>
        <v>41</v>
      </c>
      <c r="R44" s="41">
        <f t="shared" si="11"/>
        <v>0.74</v>
      </c>
      <c r="S44" s="41">
        <f t="shared" si="12"/>
        <v>0.82</v>
      </c>
      <c r="T44" s="41">
        <f t="shared" si="13"/>
        <v>0.14000000000000001</v>
      </c>
    </row>
    <row r="45" spans="1:20" x14ac:dyDescent="0.25">
      <c r="A45" s="15" t="s">
        <v>113</v>
      </c>
      <c r="B45" s="5">
        <f t="shared" si="1"/>
        <v>133</v>
      </c>
      <c r="C45" s="5">
        <f t="shared" si="2"/>
        <v>8</v>
      </c>
      <c r="D45" s="5">
        <f t="shared" si="3"/>
        <v>18</v>
      </c>
      <c r="E45" s="5">
        <f t="shared" si="4"/>
        <v>29</v>
      </c>
      <c r="F45" s="5">
        <f t="shared" si="5"/>
        <v>47</v>
      </c>
      <c r="G45" s="5">
        <f t="shared" ref="G45:K45" si="15">P5</f>
        <v>25</v>
      </c>
      <c r="H45" s="5">
        <f t="shared" si="15"/>
        <v>0</v>
      </c>
      <c r="I45" s="5">
        <f t="shared" si="15"/>
        <v>0</v>
      </c>
      <c r="J45" s="5">
        <f t="shared" si="15"/>
        <v>0</v>
      </c>
      <c r="K45" s="5">
        <f t="shared" si="15"/>
        <v>6</v>
      </c>
      <c r="L45" s="5">
        <f t="shared" si="7"/>
        <v>0</v>
      </c>
      <c r="N45" s="15" t="s">
        <v>113</v>
      </c>
      <c r="O45" s="5">
        <f t="shared" si="8"/>
        <v>133</v>
      </c>
      <c r="P45" s="5">
        <f t="shared" si="9"/>
        <v>55</v>
      </c>
      <c r="Q45" s="5">
        <f t="shared" si="10"/>
        <v>102</v>
      </c>
      <c r="R45" s="41">
        <f t="shared" si="11"/>
        <v>0.41353383458646614</v>
      </c>
      <c r="S45" s="41">
        <f t="shared" si="12"/>
        <v>0.76691729323308266</v>
      </c>
      <c r="T45" s="41">
        <f t="shared" si="13"/>
        <v>4.5112781954887216E-2</v>
      </c>
    </row>
    <row r="46" spans="1:20" x14ac:dyDescent="0.25">
      <c r="A46" s="15" t="s">
        <v>115</v>
      </c>
      <c r="B46" s="5">
        <f t="shared" si="1"/>
        <v>446</v>
      </c>
      <c r="C46" s="5">
        <f t="shared" si="2"/>
        <v>57</v>
      </c>
      <c r="D46" s="5">
        <f t="shared" si="3"/>
        <v>100</v>
      </c>
      <c r="E46" s="5">
        <f t="shared" si="4"/>
        <v>127</v>
      </c>
      <c r="F46" s="5">
        <f t="shared" si="5"/>
        <v>46</v>
      </c>
      <c r="G46" s="5">
        <f t="shared" ref="G46:K46" si="16">P6</f>
        <v>86</v>
      </c>
      <c r="H46" s="5">
        <f t="shared" si="16"/>
        <v>4</v>
      </c>
      <c r="I46" s="5">
        <f t="shared" si="16"/>
        <v>0</v>
      </c>
      <c r="J46" s="5">
        <f t="shared" si="16"/>
        <v>0</v>
      </c>
      <c r="K46" s="5">
        <f t="shared" si="16"/>
        <v>26</v>
      </c>
      <c r="L46" s="5">
        <f t="shared" si="7"/>
        <v>0</v>
      </c>
      <c r="N46" s="15" t="s">
        <v>115</v>
      </c>
      <c r="O46" s="5">
        <f t="shared" si="8"/>
        <v>446</v>
      </c>
      <c r="P46" s="5">
        <f t="shared" si="9"/>
        <v>284</v>
      </c>
      <c r="Q46" s="5">
        <f t="shared" si="10"/>
        <v>330</v>
      </c>
      <c r="R46" s="41">
        <f t="shared" si="11"/>
        <v>0.63677130044843044</v>
      </c>
      <c r="S46" s="41">
        <f t="shared" si="12"/>
        <v>0.73991031390134532</v>
      </c>
      <c r="T46" s="41">
        <f t="shared" si="13"/>
        <v>5.829596412556054E-2</v>
      </c>
    </row>
    <row r="47" spans="1:20" x14ac:dyDescent="0.25">
      <c r="A47" s="15" t="s">
        <v>196</v>
      </c>
      <c r="B47" s="5">
        <f t="shared" si="1"/>
        <v>24</v>
      </c>
      <c r="C47" s="5">
        <f t="shared" si="2"/>
        <v>5</v>
      </c>
      <c r="D47" s="5">
        <f t="shared" si="3"/>
        <v>7</v>
      </c>
      <c r="E47" s="5">
        <f t="shared" si="4"/>
        <v>11</v>
      </c>
      <c r="F47" s="5">
        <f t="shared" si="5"/>
        <v>1</v>
      </c>
      <c r="G47" s="5">
        <f t="shared" ref="G47:K47" si="17">P7</f>
        <v>0</v>
      </c>
      <c r="H47" s="5">
        <f t="shared" si="17"/>
        <v>0</v>
      </c>
      <c r="I47" s="5">
        <f t="shared" si="17"/>
        <v>0</v>
      </c>
      <c r="J47" s="5">
        <f t="shared" si="17"/>
        <v>0</v>
      </c>
      <c r="K47" s="5">
        <f t="shared" si="17"/>
        <v>0</v>
      </c>
      <c r="L47" s="5">
        <f t="shared" si="7"/>
        <v>0</v>
      </c>
      <c r="N47" s="15" t="s">
        <v>196</v>
      </c>
      <c r="O47" s="5">
        <f t="shared" si="8"/>
        <v>24</v>
      </c>
      <c r="P47" s="5">
        <f t="shared" si="9"/>
        <v>23</v>
      </c>
      <c r="Q47" s="5">
        <f t="shared" si="10"/>
        <v>24</v>
      </c>
      <c r="R47" s="41">
        <f t="shared" si="11"/>
        <v>0.95833333333333337</v>
      </c>
      <c r="S47" s="41">
        <f t="shared" si="12"/>
        <v>1</v>
      </c>
      <c r="T47" s="41">
        <f t="shared" si="13"/>
        <v>0</v>
      </c>
    </row>
    <row r="48" spans="1:20" x14ac:dyDescent="0.25">
      <c r="A48" s="15" t="s">
        <v>20</v>
      </c>
      <c r="B48" s="5">
        <f t="shared" si="1"/>
        <v>605</v>
      </c>
      <c r="C48" s="5">
        <f t="shared" si="2"/>
        <v>116</v>
      </c>
      <c r="D48" s="5">
        <f t="shared" si="3"/>
        <v>153</v>
      </c>
      <c r="E48" s="5">
        <f t="shared" si="4"/>
        <v>189</v>
      </c>
      <c r="F48" s="5">
        <f t="shared" si="5"/>
        <v>62</v>
      </c>
      <c r="G48" s="5">
        <f t="shared" ref="G48:K48" si="18">P8</f>
        <v>49</v>
      </c>
      <c r="H48" s="5">
        <f t="shared" si="18"/>
        <v>6</v>
      </c>
      <c r="I48" s="5">
        <f t="shared" si="18"/>
        <v>0</v>
      </c>
      <c r="J48" s="5">
        <f t="shared" si="18"/>
        <v>0</v>
      </c>
      <c r="K48" s="5">
        <f t="shared" si="18"/>
        <v>30</v>
      </c>
      <c r="L48" s="5">
        <f t="shared" si="7"/>
        <v>0</v>
      </c>
      <c r="N48" s="15" t="s">
        <v>20</v>
      </c>
      <c r="O48" s="5">
        <f t="shared" si="8"/>
        <v>605</v>
      </c>
      <c r="P48" s="5">
        <f t="shared" si="9"/>
        <v>458</v>
      </c>
      <c r="Q48" s="5">
        <f t="shared" si="10"/>
        <v>520</v>
      </c>
      <c r="R48" s="41">
        <f t="shared" si="11"/>
        <v>0.75702479338842976</v>
      </c>
      <c r="S48" s="41">
        <f t="shared" si="12"/>
        <v>0.85950413223140498</v>
      </c>
      <c r="T48" s="41">
        <f t="shared" si="13"/>
        <v>4.9586776859504134E-2</v>
      </c>
    </row>
    <row r="49" spans="1:20" x14ac:dyDescent="0.25">
      <c r="A49" s="15" t="s">
        <v>198</v>
      </c>
      <c r="B49" s="5">
        <f t="shared" si="1"/>
        <v>56</v>
      </c>
      <c r="C49" s="5">
        <f t="shared" si="2"/>
        <v>5</v>
      </c>
      <c r="D49" s="5">
        <f t="shared" si="3"/>
        <v>16</v>
      </c>
      <c r="E49" s="5">
        <f t="shared" si="4"/>
        <v>17</v>
      </c>
      <c r="F49" s="5">
        <f t="shared" si="5"/>
        <v>9</v>
      </c>
      <c r="G49" s="5">
        <f t="shared" ref="G49:K49" si="19">P9</f>
        <v>8</v>
      </c>
      <c r="H49" s="5">
        <f t="shared" si="19"/>
        <v>0</v>
      </c>
      <c r="I49" s="5">
        <f t="shared" si="19"/>
        <v>0</v>
      </c>
      <c r="J49" s="5">
        <f t="shared" si="19"/>
        <v>0</v>
      </c>
      <c r="K49" s="5">
        <f t="shared" si="19"/>
        <v>1</v>
      </c>
      <c r="L49" s="5">
        <f t="shared" si="7"/>
        <v>0</v>
      </c>
      <c r="N49" s="15" t="s">
        <v>198</v>
      </c>
      <c r="O49" s="5">
        <f t="shared" si="8"/>
        <v>56</v>
      </c>
      <c r="P49" s="5">
        <f t="shared" si="9"/>
        <v>38</v>
      </c>
      <c r="Q49" s="5">
        <f t="shared" si="10"/>
        <v>47</v>
      </c>
      <c r="R49" s="41">
        <f t="shared" si="11"/>
        <v>0.6785714285714286</v>
      </c>
      <c r="S49" s="41">
        <f t="shared" si="12"/>
        <v>0.8392857142857143</v>
      </c>
      <c r="T49" s="41">
        <f t="shared" si="13"/>
        <v>1.7857142857142856E-2</v>
      </c>
    </row>
    <row r="50" spans="1:20" x14ac:dyDescent="0.25">
      <c r="A50" s="15" t="s">
        <v>121</v>
      </c>
      <c r="B50" s="5">
        <f t="shared" si="1"/>
        <v>468</v>
      </c>
      <c r="C50" s="5">
        <f t="shared" si="2"/>
        <v>183</v>
      </c>
      <c r="D50" s="5">
        <f t="shared" si="3"/>
        <v>129</v>
      </c>
      <c r="E50" s="5">
        <f t="shared" si="4"/>
        <v>88</v>
      </c>
      <c r="F50" s="5">
        <f t="shared" si="5"/>
        <v>26</v>
      </c>
      <c r="G50" s="5">
        <f t="shared" ref="G50:K50" si="20">P10</f>
        <v>14</v>
      </c>
      <c r="H50" s="5">
        <f t="shared" si="20"/>
        <v>4</v>
      </c>
      <c r="I50" s="5">
        <f t="shared" si="20"/>
        <v>0</v>
      </c>
      <c r="J50" s="5">
        <f t="shared" si="20"/>
        <v>6</v>
      </c>
      <c r="K50" s="5">
        <f t="shared" si="20"/>
        <v>18</v>
      </c>
      <c r="L50" s="5">
        <f t="shared" si="7"/>
        <v>0</v>
      </c>
      <c r="N50" s="15" t="s">
        <v>121</v>
      </c>
      <c r="O50" s="5">
        <f t="shared" si="8"/>
        <v>468</v>
      </c>
      <c r="P50" s="5">
        <f t="shared" si="9"/>
        <v>406</v>
      </c>
      <c r="Q50" s="5">
        <f t="shared" si="10"/>
        <v>432</v>
      </c>
      <c r="R50" s="41">
        <f t="shared" si="11"/>
        <v>0.86752136752136755</v>
      </c>
      <c r="S50" s="41">
        <f t="shared" si="12"/>
        <v>0.92307692307692313</v>
      </c>
      <c r="T50" s="41">
        <f t="shared" si="13"/>
        <v>3.8461538461538464E-2</v>
      </c>
    </row>
    <row r="51" spans="1:20" x14ac:dyDescent="0.25">
      <c r="A51" s="15" t="s">
        <v>130</v>
      </c>
      <c r="B51" s="5">
        <f t="shared" si="1"/>
        <v>1081</v>
      </c>
      <c r="C51" s="5">
        <f t="shared" si="2"/>
        <v>221</v>
      </c>
      <c r="D51" s="5">
        <f t="shared" si="3"/>
        <v>279</v>
      </c>
      <c r="E51" s="5">
        <f t="shared" si="4"/>
        <v>267</v>
      </c>
      <c r="F51" s="5">
        <f t="shared" si="5"/>
        <v>80</v>
      </c>
      <c r="G51" s="5">
        <f t="shared" ref="G51:K51" si="21">P11</f>
        <v>119</v>
      </c>
      <c r="H51" s="5">
        <f t="shared" si="21"/>
        <v>15</v>
      </c>
      <c r="I51" s="5">
        <f t="shared" si="21"/>
        <v>0</v>
      </c>
      <c r="J51" s="5">
        <f t="shared" si="21"/>
        <v>0</v>
      </c>
      <c r="K51" s="5">
        <f t="shared" si="21"/>
        <v>100</v>
      </c>
      <c r="L51" s="5">
        <f t="shared" si="7"/>
        <v>0</v>
      </c>
      <c r="N51" s="15" t="s">
        <v>130</v>
      </c>
      <c r="O51" s="5">
        <f t="shared" si="8"/>
        <v>1081</v>
      </c>
      <c r="P51" s="5">
        <f t="shared" si="9"/>
        <v>767</v>
      </c>
      <c r="Q51" s="5">
        <f t="shared" si="10"/>
        <v>847</v>
      </c>
      <c r="R51" s="41">
        <f t="shared" si="11"/>
        <v>0.70952821461609616</v>
      </c>
      <c r="S51" s="41">
        <f t="shared" si="12"/>
        <v>0.78353376503237748</v>
      </c>
      <c r="T51" s="41">
        <f t="shared" si="13"/>
        <v>9.2506938020351523E-2</v>
      </c>
    </row>
    <row r="52" spans="1:20" x14ac:dyDescent="0.25">
      <c r="A52" s="15" t="s">
        <v>135</v>
      </c>
      <c r="B52" s="5">
        <f t="shared" si="1"/>
        <v>122</v>
      </c>
      <c r="C52" s="5">
        <f t="shared" si="2"/>
        <v>14</v>
      </c>
      <c r="D52" s="5">
        <f t="shared" si="3"/>
        <v>20</v>
      </c>
      <c r="E52" s="5">
        <f t="shared" si="4"/>
        <v>36</v>
      </c>
      <c r="F52" s="5">
        <f t="shared" si="5"/>
        <v>28</v>
      </c>
      <c r="G52" s="5">
        <f t="shared" ref="G52:K52" si="22">P12</f>
        <v>12</v>
      </c>
      <c r="H52" s="5">
        <f t="shared" si="22"/>
        <v>2</v>
      </c>
      <c r="I52" s="5">
        <f t="shared" si="22"/>
        <v>0</v>
      </c>
      <c r="J52" s="5">
        <f t="shared" si="22"/>
        <v>0</v>
      </c>
      <c r="K52" s="5">
        <f t="shared" si="22"/>
        <v>10</v>
      </c>
      <c r="L52" s="5">
        <f t="shared" si="7"/>
        <v>0</v>
      </c>
      <c r="N52" s="15" t="s">
        <v>135</v>
      </c>
      <c r="O52" s="5">
        <f t="shared" si="8"/>
        <v>122</v>
      </c>
      <c r="P52" s="5">
        <f t="shared" si="9"/>
        <v>70</v>
      </c>
      <c r="Q52" s="5">
        <f t="shared" si="10"/>
        <v>98</v>
      </c>
      <c r="R52" s="41">
        <f t="shared" si="11"/>
        <v>0.57377049180327866</v>
      </c>
      <c r="S52" s="41">
        <f t="shared" si="12"/>
        <v>0.80327868852459017</v>
      </c>
      <c r="T52" s="41">
        <f t="shared" si="13"/>
        <v>8.1967213114754092E-2</v>
      </c>
    </row>
    <row r="53" spans="1:20" x14ac:dyDescent="0.25">
      <c r="A53" s="15" t="s">
        <v>137</v>
      </c>
      <c r="B53" s="5">
        <f t="shared" si="1"/>
        <v>1370</v>
      </c>
      <c r="C53" s="5">
        <f t="shared" si="2"/>
        <v>114</v>
      </c>
      <c r="D53" s="5">
        <f t="shared" si="3"/>
        <v>185</v>
      </c>
      <c r="E53" s="5">
        <f t="shared" si="4"/>
        <v>295</v>
      </c>
      <c r="F53" s="5">
        <f t="shared" si="5"/>
        <v>114</v>
      </c>
      <c r="G53" s="5">
        <f t="shared" ref="G53:K53" si="23">P13</f>
        <v>99</v>
      </c>
      <c r="H53" s="5">
        <f t="shared" si="23"/>
        <v>14</v>
      </c>
      <c r="I53" s="5">
        <f t="shared" si="23"/>
        <v>294</v>
      </c>
      <c r="J53" s="5">
        <f t="shared" si="23"/>
        <v>177</v>
      </c>
      <c r="K53" s="5">
        <f t="shared" si="23"/>
        <v>74</v>
      </c>
      <c r="L53" s="5">
        <f t="shared" si="7"/>
        <v>4</v>
      </c>
      <c r="N53" s="15" t="s">
        <v>137</v>
      </c>
      <c r="O53" s="5">
        <f t="shared" si="8"/>
        <v>1370</v>
      </c>
      <c r="P53" s="5">
        <f t="shared" si="9"/>
        <v>771</v>
      </c>
      <c r="Q53" s="5">
        <f t="shared" si="10"/>
        <v>885</v>
      </c>
      <c r="R53" s="41">
        <f t="shared" si="11"/>
        <v>0.56277372262773717</v>
      </c>
      <c r="S53" s="41">
        <f t="shared" si="12"/>
        <v>0.64598540145985406</v>
      </c>
      <c r="T53" s="41">
        <f t="shared" si="13"/>
        <v>5.4014598540145987E-2</v>
      </c>
    </row>
    <row r="54" spans="1:20" x14ac:dyDescent="0.25">
      <c r="A54" s="15" t="s">
        <v>146</v>
      </c>
      <c r="B54" s="5">
        <f t="shared" si="1"/>
        <v>97</v>
      </c>
      <c r="C54" s="5">
        <f t="shared" si="2"/>
        <v>27</v>
      </c>
      <c r="D54" s="5">
        <f t="shared" si="3"/>
        <v>27</v>
      </c>
      <c r="E54" s="5">
        <f t="shared" si="4"/>
        <v>32</v>
      </c>
      <c r="F54" s="5">
        <f t="shared" si="5"/>
        <v>5</v>
      </c>
      <c r="G54" s="5">
        <f t="shared" ref="G54:K54" si="24">P14</f>
        <v>4</v>
      </c>
      <c r="H54" s="5">
        <f t="shared" si="24"/>
        <v>1</v>
      </c>
      <c r="I54" s="5">
        <f t="shared" si="24"/>
        <v>0</v>
      </c>
      <c r="J54" s="5">
        <f t="shared" si="24"/>
        <v>0</v>
      </c>
      <c r="K54" s="5">
        <f t="shared" si="24"/>
        <v>1</v>
      </c>
      <c r="L54" s="5">
        <f t="shared" si="7"/>
        <v>0</v>
      </c>
      <c r="N54" s="15" t="s">
        <v>146</v>
      </c>
      <c r="O54" s="5">
        <f t="shared" si="8"/>
        <v>97</v>
      </c>
      <c r="P54" s="5">
        <f t="shared" si="9"/>
        <v>86</v>
      </c>
      <c r="Q54" s="5">
        <f t="shared" si="10"/>
        <v>91</v>
      </c>
      <c r="R54" s="41">
        <f t="shared" si="11"/>
        <v>0.88659793814432986</v>
      </c>
      <c r="S54" s="41">
        <f t="shared" si="12"/>
        <v>0.93814432989690721</v>
      </c>
      <c r="T54" s="41">
        <f t="shared" si="13"/>
        <v>1.0309278350515464E-2</v>
      </c>
    </row>
    <row r="55" spans="1:20" x14ac:dyDescent="0.25">
      <c r="A55" s="15" t="s">
        <v>169</v>
      </c>
      <c r="B55" s="5">
        <f t="shared" si="1"/>
        <v>272</v>
      </c>
      <c r="C55" s="5">
        <f t="shared" si="2"/>
        <v>125</v>
      </c>
      <c r="D55" s="5">
        <f t="shared" si="3"/>
        <v>103</v>
      </c>
      <c r="E55" s="5">
        <f t="shared" si="4"/>
        <v>17</v>
      </c>
      <c r="F55" s="5">
        <f t="shared" si="5"/>
        <v>3</v>
      </c>
      <c r="G55" s="5">
        <f t="shared" ref="G55:K55" si="25">P15</f>
        <v>17</v>
      </c>
      <c r="H55" s="5">
        <f t="shared" si="25"/>
        <v>0</v>
      </c>
      <c r="I55" s="5">
        <f t="shared" si="25"/>
        <v>0</v>
      </c>
      <c r="J55" s="5">
        <f t="shared" si="25"/>
        <v>0</v>
      </c>
      <c r="K55" s="5">
        <f t="shared" si="25"/>
        <v>7</v>
      </c>
      <c r="L55" s="5">
        <f t="shared" si="7"/>
        <v>0</v>
      </c>
      <c r="N55" s="15" t="s">
        <v>169</v>
      </c>
      <c r="O55" s="5">
        <f t="shared" si="8"/>
        <v>272</v>
      </c>
      <c r="P55" s="5">
        <f t="shared" si="9"/>
        <v>245</v>
      </c>
      <c r="Q55" s="5">
        <f t="shared" si="10"/>
        <v>248</v>
      </c>
      <c r="R55" s="41">
        <f t="shared" si="11"/>
        <v>0.90073529411764708</v>
      </c>
      <c r="S55" s="41">
        <f t="shared" si="12"/>
        <v>0.91176470588235292</v>
      </c>
      <c r="T55" s="41">
        <f t="shared" si="13"/>
        <v>2.5735294117647058E-2</v>
      </c>
    </row>
    <row r="56" spans="1:20" x14ac:dyDescent="0.25">
      <c r="A56" s="15" t="s">
        <v>217</v>
      </c>
      <c r="B56" s="5">
        <f t="shared" si="1"/>
        <v>192</v>
      </c>
      <c r="C56" s="5">
        <f t="shared" si="2"/>
        <v>60</v>
      </c>
      <c r="D56" s="5">
        <f t="shared" si="3"/>
        <v>44</v>
      </c>
      <c r="E56" s="5">
        <f t="shared" si="4"/>
        <v>29</v>
      </c>
      <c r="F56" s="5">
        <f t="shared" si="5"/>
        <v>23</v>
      </c>
      <c r="G56" s="5">
        <f t="shared" ref="G56:K56" si="26">P16</f>
        <v>25</v>
      </c>
      <c r="H56" s="5">
        <f t="shared" si="26"/>
        <v>0</v>
      </c>
      <c r="I56" s="5">
        <f t="shared" si="26"/>
        <v>0</v>
      </c>
      <c r="J56" s="5">
        <f t="shared" si="26"/>
        <v>0</v>
      </c>
      <c r="K56" s="5">
        <f t="shared" si="26"/>
        <v>11</v>
      </c>
      <c r="L56" s="5">
        <f t="shared" si="7"/>
        <v>0</v>
      </c>
      <c r="N56" s="15" t="s">
        <v>217</v>
      </c>
      <c r="O56" s="5">
        <f t="shared" si="8"/>
        <v>192</v>
      </c>
      <c r="P56" s="5">
        <f t="shared" si="9"/>
        <v>133</v>
      </c>
      <c r="Q56" s="5">
        <f t="shared" si="10"/>
        <v>156</v>
      </c>
      <c r="R56" s="41">
        <f t="shared" si="11"/>
        <v>0.69270833333333337</v>
      </c>
      <c r="S56" s="41">
        <f t="shared" si="12"/>
        <v>0.8125</v>
      </c>
      <c r="T56" s="41">
        <f t="shared" si="13"/>
        <v>5.7291666666666664E-2</v>
      </c>
    </row>
    <row r="57" spans="1:20" x14ac:dyDescent="0.25">
      <c r="A57" s="15" t="s">
        <v>246</v>
      </c>
      <c r="B57" s="5">
        <f t="shared" si="1"/>
        <v>73</v>
      </c>
      <c r="C57" s="5">
        <f t="shared" si="2"/>
        <v>19</v>
      </c>
      <c r="D57" s="5">
        <f t="shared" si="3"/>
        <v>30</v>
      </c>
      <c r="E57" s="5">
        <f t="shared" si="4"/>
        <v>13</v>
      </c>
      <c r="F57" s="5">
        <f t="shared" si="5"/>
        <v>6</v>
      </c>
      <c r="G57" s="5">
        <f t="shared" ref="G57:K57" si="27">P17</f>
        <v>2</v>
      </c>
      <c r="H57" s="5">
        <f t="shared" si="27"/>
        <v>2</v>
      </c>
      <c r="I57" s="5">
        <f t="shared" si="27"/>
        <v>0</v>
      </c>
      <c r="J57" s="5">
        <f t="shared" si="27"/>
        <v>0</v>
      </c>
      <c r="K57" s="5">
        <f t="shared" si="27"/>
        <v>1</v>
      </c>
      <c r="L57" s="5">
        <f t="shared" si="7"/>
        <v>0</v>
      </c>
      <c r="N57" s="15" t="s">
        <v>246</v>
      </c>
      <c r="O57" s="5">
        <f t="shared" si="8"/>
        <v>73</v>
      </c>
      <c r="P57" s="5">
        <f t="shared" si="9"/>
        <v>62</v>
      </c>
      <c r="Q57" s="5">
        <f t="shared" si="10"/>
        <v>68</v>
      </c>
      <c r="R57" s="41">
        <f t="shared" si="11"/>
        <v>0.84931506849315064</v>
      </c>
      <c r="S57" s="41">
        <f t="shared" si="12"/>
        <v>0.93150684931506844</v>
      </c>
      <c r="T57" s="41">
        <f t="shared" si="13"/>
        <v>1.3698630136986301E-2</v>
      </c>
    </row>
    <row r="58" spans="1:20" x14ac:dyDescent="0.25">
      <c r="A58" s="15" t="s">
        <v>220</v>
      </c>
      <c r="B58" s="5">
        <f t="shared" si="1"/>
        <v>180</v>
      </c>
      <c r="C58" s="5">
        <f t="shared" si="2"/>
        <v>17</v>
      </c>
      <c r="D58" s="5">
        <f t="shared" si="3"/>
        <v>47</v>
      </c>
      <c r="E58" s="5">
        <f t="shared" si="4"/>
        <v>48</v>
      </c>
      <c r="F58" s="5">
        <f t="shared" si="5"/>
        <v>31</v>
      </c>
      <c r="G58" s="5">
        <f t="shared" ref="G58:K58" si="28">P18</f>
        <v>22</v>
      </c>
      <c r="H58" s="5">
        <f t="shared" si="28"/>
        <v>0</v>
      </c>
      <c r="I58" s="5">
        <f t="shared" si="28"/>
        <v>0</v>
      </c>
      <c r="J58" s="5">
        <f t="shared" si="28"/>
        <v>0</v>
      </c>
      <c r="K58" s="5">
        <f t="shared" si="28"/>
        <v>15</v>
      </c>
      <c r="L58" s="5">
        <f t="shared" si="7"/>
        <v>0</v>
      </c>
      <c r="N58" s="15" t="s">
        <v>220</v>
      </c>
      <c r="O58" s="5">
        <f t="shared" si="8"/>
        <v>180</v>
      </c>
      <c r="P58" s="5">
        <f t="shared" si="9"/>
        <v>112</v>
      </c>
      <c r="Q58" s="5">
        <f t="shared" si="10"/>
        <v>143</v>
      </c>
      <c r="R58" s="41">
        <f t="shared" si="11"/>
        <v>0.62222222222222223</v>
      </c>
      <c r="S58" s="41">
        <f t="shared" si="12"/>
        <v>0.7944444444444444</v>
      </c>
      <c r="T58" s="41">
        <f t="shared" si="13"/>
        <v>8.3333333333333329E-2</v>
      </c>
    </row>
    <row r="59" spans="1:20" x14ac:dyDescent="0.25">
      <c r="A59" s="15" t="s">
        <v>222</v>
      </c>
      <c r="B59" s="5">
        <f t="shared" si="1"/>
        <v>58</v>
      </c>
      <c r="C59" s="5">
        <f t="shared" si="2"/>
        <v>14</v>
      </c>
      <c r="D59" s="5">
        <f t="shared" si="3"/>
        <v>13</v>
      </c>
      <c r="E59" s="5">
        <f t="shared" si="4"/>
        <v>11</v>
      </c>
      <c r="F59" s="5">
        <f t="shared" si="5"/>
        <v>9</v>
      </c>
      <c r="G59" s="5">
        <f t="shared" ref="G59:K59" si="29">P19</f>
        <v>8</v>
      </c>
      <c r="H59" s="5">
        <f t="shared" si="29"/>
        <v>0</v>
      </c>
      <c r="I59" s="5">
        <f t="shared" si="29"/>
        <v>0</v>
      </c>
      <c r="J59" s="5">
        <f t="shared" si="29"/>
        <v>0</v>
      </c>
      <c r="K59" s="5">
        <f t="shared" si="29"/>
        <v>3</v>
      </c>
      <c r="L59" s="5">
        <f t="shared" si="7"/>
        <v>0</v>
      </c>
      <c r="N59" s="15" t="s">
        <v>222</v>
      </c>
      <c r="O59" s="5">
        <f t="shared" si="8"/>
        <v>58</v>
      </c>
      <c r="P59" s="5">
        <f t="shared" si="9"/>
        <v>38</v>
      </c>
      <c r="Q59" s="5">
        <f t="shared" si="10"/>
        <v>47</v>
      </c>
      <c r="R59" s="41">
        <f t="shared" si="11"/>
        <v>0.65517241379310343</v>
      </c>
      <c r="S59" s="41">
        <f t="shared" si="12"/>
        <v>0.81034482758620685</v>
      </c>
      <c r="T59" s="41">
        <f t="shared" si="13"/>
        <v>5.1724137931034482E-2</v>
      </c>
    </row>
    <row r="60" spans="1:20" x14ac:dyDescent="0.25">
      <c r="A60" s="15" t="s">
        <v>225</v>
      </c>
      <c r="B60" s="5">
        <f t="shared" si="1"/>
        <v>13</v>
      </c>
      <c r="C60" s="5">
        <f t="shared" si="2"/>
        <v>4</v>
      </c>
      <c r="D60" s="5">
        <f t="shared" si="3"/>
        <v>7</v>
      </c>
      <c r="E60" s="5">
        <f t="shared" si="4"/>
        <v>0</v>
      </c>
      <c r="F60" s="5">
        <f t="shared" si="5"/>
        <v>0</v>
      </c>
      <c r="G60" s="5">
        <f t="shared" ref="G60:K60" si="30">P20</f>
        <v>2</v>
      </c>
      <c r="H60" s="5">
        <f t="shared" si="30"/>
        <v>0</v>
      </c>
      <c r="I60" s="5">
        <f t="shared" si="30"/>
        <v>0</v>
      </c>
      <c r="J60" s="5">
        <f t="shared" si="30"/>
        <v>0</v>
      </c>
      <c r="K60" s="5">
        <f t="shared" si="30"/>
        <v>0</v>
      </c>
      <c r="L60" s="5">
        <f t="shared" si="7"/>
        <v>0</v>
      </c>
      <c r="N60" s="15" t="s">
        <v>225</v>
      </c>
      <c r="O60" s="5">
        <f t="shared" si="8"/>
        <v>13</v>
      </c>
      <c r="P60" s="5">
        <f t="shared" si="9"/>
        <v>11</v>
      </c>
      <c r="Q60" s="5">
        <f t="shared" si="10"/>
        <v>11</v>
      </c>
      <c r="R60" s="41">
        <f t="shared" si="11"/>
        <v>0.84615384615384615</v>
      </c>
      <c r="S60" s="41">
        <f t="shared" si="12"/>
        <v>0.84615384615384615</v>
      </c>
      <c r="T60" s="41">
        <f t="shared" si="13"/>
        <v>0</v>
      </c>
    </row>
    <row r="61" spans="1:20" x14ac:dyDescent="0.25">
      <c r="A61" s="15" t="s">
        <v>227</v>
      </c>
      <c r="B61" s="5">
        <f t="shared" si="1"/>
        <v>65</v>
      </c>
      <c r="C61" s="5">
        <f t="shared" si="2"/>
        <v>12</v>
      </c>
      <c r="D61" s="5">
        <f t="shared" si="3"/>
        <v>21</v>
      </c>
      <c r="E61" s="5">
        <f t="shared" si="4"/>
        <v>12</v>
      </c>
      <c r="F61" s="5">
        <f t="shared" si="5"/>
        <v>7</v>
      </c>
      <c r="G61" s="5">
        <f t="shared" ref="G61:K61" si="31">P21</f>
        <v>9</v>
      </c>
      <c r="H61" s="5">
        <f t="shared" si="31"/>
        <v>1</v>
      </c>
      <c r="I61" s="5">
        <f t="shared" si="31"/>
        <v>0</v>
      </c>
      <c r="J61" s="5">
        <f t="shared" si="31"/>
        <v>0</v>
      </c>
      <c r="K61" s="5">
        <f t="shared" si="31"/>
        <v>3</v>
      </c>
      <c r="L61" s="5">
        <f t="shared" si="7"/>
        <v>0</v>
      </c>
      <c r="N61" s="15" t="s">
        <v>227</v>
      </c>
      <c r="O61" s="5">
        <f t="shared" si="8"/>
        <v>65</v>
      </c>
      <c r="P61" s="5">
        <f t="shared" si="9"/>
        <v>45</v>
      </c>
      <c r="Q61" s="5">
        <f t="shared" si="10"/>
        <v>52</v>
      </c>
      <c r="R61" s="41">
        <f t="shared" si="11"/>
        <v>0.69230769230769229</v>
      </c>
      <c r="S61" s="41">
        <f t="shared" si="12"/>
        <v>0.8</v>
      </c>
      <c r="T61" s="41">
        <f t="shared" si="13"/>
        <v>4.6153846153846156E-2</v>
      </c>
    </row>
    <row r="62" spans="1:20" x14ac:dyDescent="0.25">
      <c r="A62" s="15" t="s">
        <v>148</v>
      </c>
      <c r="B62" s="5">
        <f t="shared" si="1"/>
        <v>1463</v>
      </c>
      <c r="C62" s="5">
        <f t="shared" si="2"/>
        <v>126</v>
      </c>
      <c r="D62" s="5">
        <f t="shared" si="3"/>
        <v>201</v>
      </c>
      <c r="E62" s="5">
        <f t="shared" si="4"/>
        <v>323</v>
      </c>
      <c r="F62" s="5">
        <f t="shared" si="5"/>
        <v>170</v>
      </c>
      <c r="G62" s="5">
        <f t="shared" ref="G62:K62" si="32">P22</f>
        <v>105</v>
      </c>
      <c r="H62" s="5">
        <f t="shared" si="32"/>
        <v>11</v>
      </c>
      <c r="I62" s="5">
        <f t="shared" si="32"/>
        <v>211</v>
      </c>
      <c r="J62" s="5">
        <f t="shared" si="32"/>
        <v>202</v>
      </c>
      <c r="K62" s="5">
        <f t="shared" si="32"/>
        <v>114</v>
      </c>
      <c r="L62" s="5">
        <f t="shared" si="7"/>
        <v>0</v>
      </c>
      <c r="N62" s="15" t="s">
        <v>148</v>
      </c>
      <c r="O62" s="5">
        <f t="shared" si="8"/>
        <v>1463</v>
      </c>
      <c r="P62" s="5">
        <f t="shared" si="9"/>
        <v>852</v>
      </c>
      <c r="Q62" s="5">
        <f t="shared" si="10"/>
        <v>1022</v>
      </c>
      <c r="R62" s="41">
        <f t="shared" si="11"/>
        <v>0.58236500341763497</v>
      </c>
      <c r="S62" s="41">
        <f t="shared" si="12"/>
        <v>0.69856459330143539</v>
      </c>
      <c r="T62" s="41">
        <f t="shared" si="13"/>
        <v>7.792207792207792E-2</v>
      </c>
    </row>
    <row r="63" spans="1:20" x14ac:dyDescent="0.25">
      <c r="A63" s="15" t="s">
        <v>149</v>
      </c>
      <c r="B63" s="5">
        <f t="shared" si="1"/>
        <v>89</v>
      </c>
      <c r="C63" s="5">
        <f t="shared" si="2"/>
        <v>14</v>
      </c>
      <c r="D63" s="5">
        <f t="shared" si="3"/>
        <v>33</v>
      </c>
      <c r="E63" s="5">
        <f t="shared" si="4"/>
        <v>25</v>
      </c>
      <c r="F63" s="5">
        <f t="shared" si="5"/>
        <v>2</v>
      </c>
      <c r="G63" s="5">
        <f t="shared" ref="G63:K63" si="33">P23</f>
        <v>7</v>
      </c>
      <c r="H63" s="5">
        <f t="shared" si="33"/>
        <v>0</v>
      </c>
      <c r="I63" s="5">
        <f t="shared" si="33"/>
        <v>0</v>
      </c>
      <c r="J63" s="5">
        <f t="shared" si="33"/>
        <v>0</v>
      </c>
      <c r="K63" s="5">
        <f t="shared" si="33"/>
        <v>8</v>
      </c>
      <c r="L63" s="5">
        <f t="shared" si="7"/>
        <v>0</v>
      </c>
      <c r="N63" s="15" t="s">
        <v>149</v>
      </c>
      <c r="O63" s="5">
        <f t="shared" si="8"/>
        <v>89</v>
      </c>
      <c r="P63" s="5">
        <f t="shared" si="9"/>
        <v>72</v>
      </c>
      <c r="Q63" s="5">
        <f t="shared" si="10"/>
        <v>74</v>
      </c>
      <c r="R63" s="41">
        <f t="shared" si="11"/>
        <v>0.8089887640449438</v>
      </c>
      <c r="S63" s="41">
        <f t="shared" si="12"/>
        <v>0.8314606741573034</v>
      </c>
      <c r="T63" s="41">
        <f t="shared" si="13"/>
        <v>8.98876404494382E-2</v>
      </c>
    </row>
    <row r="64" spans="1:20" x14ac:dyDescent="0.25">
      <c r="A64" s="15" t="s">
        <v>229</v>
      </c>
      <c r="B64" s="5">
        <f t="shared" si="1"/>
        <v>20</v>
      </c>
      <c r="C64" s="5">
        <f t="shared" si="2"/>
        <v>10</v>
      </c>
      <c r="D64" s="5">
        <f t="shared" si="3"/>
        <v>5</v>
      </c>
      <c r="E64" s="5">
        <f t="shared" si="4"/>
        <v>2</v>
      </c>
      <c r="F64" s="5">
        <f t="shared" si="5"/>
        <v>2</v>
      </c>
      <c r="G64" s="5">
        <f t="shared" ref="G64:K64" si="34">P24</f>
        <v>0</v>
      </c>
      <c r="H64" s="5">
        <f t="shared" si="34"/>
        <v>0</v>
      </c>
      <c r="I64" s="5">
        <f t="shared" si="34"/>
        <v>0</v>
      </c>
      <c r="J64" s="5">
        <f t="shared" si="34"/>
        <v>0</v>
      </c>
      <c r="K64" s="5">
        <f t="shared" si="34"/>
        <v>1</v>
      </c>
      <c r="L64" s="5">
        <f t="shared" si="7"/>
        <v>0</v>
      </c>
      <c r="N64" s="15" t="s">
        <v>229</v>
      </c>
      <c r="O64" s="5">
        <f t="shared" si="8"/>
        <v>20</v>
      </c>
      <c r="P64" s="5">
        <f t="shared" si="9"/>
        <v>17</v>
      </c>
      <c r="Q64" s="5">
        <f t="shared" si="10"/>
        <v>19</v>
      </c>
      <c r="R64" s="41">
        <f t="shared" si="11"/>
        <v>0.85</v>
      </c>
      <c r="S64" s="41">
        <f t="shared" si="12"/>
        <v>0.95</v>
      </c>
      <c r="T64" s="41">
        <f t="shared" si="13"/>
        <v>0.05</v>
      </c>
    </row>
    <row r="65" spans="1:20" x14ac:dyDescent="0.25">
      <c r="A65" s="15" t="s">
        <v>64</v>
      </c>
      <c r="B65" s="5">
        <f t="shared" si="1"/>
        <v>103</v>
      </c>
      <c r="C65" s="5">
        <f t="shared" si="2"/>
        <v>13</v>
      </c>
      <c r="D65" s="5">
        <f t="shared" si="3"/>
        <v>24</v>
      </c>
      <c r="E65" s="5">
        <f t="shared" si="4"/>
        <v>44</v>
      </c>
      <c r="F65" s="5">
        <f t="shared" si="5"/>
        <v>6</v>
      </c>
      <c r="G65" s="5">
        <f t="shared" ref="G65:K65" si="35">P25</f>
        <v>6</v>
      </c>
      <c r="H65" s="5">
        <f t="shared" si="35"/>
        <v>3</v>
      </c>
      <c r="I65" s="5">
        <f t="shared" si="35"/>
        <v>0</v>
      </c>
      <c r="J65" s="5">
        <f t="shared" si="35"/>
        <v>0</v>
      </c>
      <c r="K65" s="5">
        <f t="shared" si="35"/>
        <v>7</v>
      </c>
      <c r="L65" s="5">
        <f t="shared" si="7"/>
        <v>0</v>
      </c>
      <c r="N65" s="15" t="s">
        <v>64</v>
      </c>
      <c r="O65" s="5">
        <f t="shared" si="8"/>
        <v>103</v>
      </c>
      <c r="P65" s="5">
        <f t="shared" si="9"/>
        <v>81</v>
      </c>
      <c r="Q65" s="5">
        <f t="shared" si="10"/>
        <v>87</v>
      </c>
      <c r="R65" s="41">
        <f t="shared" si="11"/>
        <v>0.78640776699029125</v>
      </c>
      <c r="S65" s="41">
        <f t="shared" si="12"/>
        <v>0.84466019417475724</v>
      </c>
      <c r="T65" s="41">
        <f t="shared" si="13"/>
        <v>6.7961165048543687E-2</v>
      </c>
    </row>
    <row r="66" spans="1:20" x14ac:dyDescent="0.25">
      <c r="A66" s="15" t="s">
        <v>151</v>
      </c>
      <c r="B66" s="5">
        <f t="shared" si="1"/>
        <v>250</v>
      </c>
      <c r="C66" s="5">
        <f t="shared" si="2"/>
        <v>49</v>
      </c>
      <c r="D66" s="5">
        <f t="shared" si="3"/>
        <v>65</v>
      </c>
      <c r="E66" s="5">
        <f t="shared" si="4"/>
        <v>65</v>
      </c>
      <c r="F66" s="5">
        <f t="shared" si="5"/>
        <v>36</v>
      </c>
      <c r="G66" s="5">
        <f t="shared" ref="G66:K66" si="36">P26</f>
        <v>19</v>
      </c>
      <c r="H66" s="5">
        <f t="shared" si="36"/>
        <v>0</v>
      </c>
      <c r="I66" s="5">
        <f t="shared" si="36"/>
        <v>0</v>
      </c>
      <c r="J66" s="5">
        <f t="shared" si="36"/>
        <v>0</v>
      </c>
      <c r="K66" s="5">
        <f t="shared" si="36"/>
        <v>16</v>
      </c>
      <c r="L66" s="5">
        <f t="shared" si="7"/>
        <v>0</v>
      </c>
      <c r="N66" s="15" t="s">
        <v>151</v>
      </c>
      <c r="O66" s="5">
        <f t="shared" si="8"/>
        <v>250</v>
      </c>
      <c r="P66" s="5">
        <f t="shared" si="9"/>
        <v>179</v>
      </c>
      <c r="Q66" s="5">
        <f t="shared" si="10"/>
        <v>215</v>
      </c>
      <c r="R66" s="41">
        <f t="shared" si="11"/>
        <v>0.71599999999999997</v>
      </c>
      <c r="S66" s="41">
        <f t="shared" si="12"/>
        <v>0.86</v>
      </c>
      <c r="T66" s="41">
        <f t="shared" si="13"/>
        <v>6.4000000000000001E-2</v>
      </c>
    </row>
    <row r="67" spans="1:20" x14ac:dyDescent="0.25">
      <c r="A67" s="15" t="s">
        <v>154</v>
      </c>
      <c r="B67" s="5">
        <f t="shared" si="1"/>
        <v>948</v>
      </c>
      <c r="C67" s="5">
        <f t="shared" si="2"/>
        <v>162</v>
      </c>
      <c r="D67" s="5">
        <f t="shared" si="3"/>
        <v>206</v>
      </c>
      <c r="E67" s="5">
        <f t="shared" si="4"/>
        <v>244</v>
      </c>
      <c r="F67" s="5">
        <f t="shared" si="5"/>
        <v>157</v>
      </c>
      <c r="G67" s="5">
        <f t="shared" ref="G67:K67" si="37">P27</f>
        <v>95</v>
      </c>
      <c r="H67" s="5">
        <f t="shared" si="37"/>
        <v>2</v>
      </c>
      <c r="I67" s="5">
        <f t="shared" si="37"/>
        <v>0</v>
      </c>
      <c r="J67" s="5">
        <f t="shared" si="37"/>
        <v>0</v>
      </c>
      <c r="K67" s="5">
        <f t="shared" si="37"/>
        <v>82</v>
      </c>
      <c r="L67" s="5">
        <f t="shared" si="7"/>
        <v>0</v>
      </c>
      <c r="N67" s="15" t="s">
        <v>154</v>
      </c>
      <c r="O67" s="5">
        <f t="shared" si="8"/>
        <v>948</v>
      </c>
      <c r="P67" s="5">
        <f t="shared" si="9"/>
        <v>612</v>
      </c>
      <c r="Q67" s="5">
        <f t="shared" si="10"/>
        <v>769</v>
      </c>
      <c r="R67" s="41">
        <f t="shared" si="11"/>
        <v>0.64556962025316456</v>
      </c>
      <c r="S67" s="41">
        <f t="shared" si="12"/>
        <v>0.81118143459915615</v>
      </c>
      <c r="T67" s="41">
        <f t="shared" si="13"/>
        <v>8.6497890295358648E-2</v>
      </c>
    </row>
    <row r="68" spans="1:20" x14ac:dyDescent="0.25">
      <c r="A68" s="15" t="s">
        <v>159</v>
      </c>
      <c r="B68" s="5">
        <f t="shared" si="1"/>
        <v>929</v>
      </c>
      <c r="C68" s="5">
        <f t="shared" si="2"/>
        <v>189</v>
      </c>
      <c r="D68" s="5">
        <f t="shared" si="3"/>
        <v>273</v>
      </c>
      <c r="E68" s="5">
        <f t="shared" si="4"/>
        <v>241</v>
      </c>
      <c r="F68" s="5">
        <f t="shared" si="5"/>
        <v>89</v>
      </c>
      <c r="G68" s="5">
        <f t="shared" ref="G68:K68" si="38">P28</f>
        <v>98</v>
      </c>
      <c r="H68" s="5">
        <f t="shared" si="38"/>
        <v>7</v>
      </c>
      <c r="I68" s="5">
        <f t="shared" si="38"/>
        <v>0</v>
      </c>
      <c r="J68" s="5">
        <f t="shared" si="38"/>
        <v>0</v>
      </c>
      <c r="K68" s="5">
        <f t="shared" si="38"/>
        <v>32</v>
      </c>
      <c r="L68" s="5">
        <f t="shared" si="7"/>
        <v>0</v>
      </c>
      <c r="N68" s="15" t="s">
        <v>159</v>
      </c>
      <c r="O68" s="5">
        <f t="shared" si="8"/>
        <v>929</v>
      </c>
      <c r="P68" s="5">
        <f t="shared" si="9"/>
        <v>703</v>
      </c>
      <c r="Q68" s="5">
        <f t="shared" si="10"/>
        <v>792</v>
      </c>
      <c r="R68" s="41">
        <f t="shared" si="11"/>
        <v>0.75672766415500536</v>
      </c>
      <c r="S68" s="41">
        <f t="shared" si="12"/>
        <v>0.85252960172228198</v>
      </c>
      <c r="T68" s="41">
        <f t="shared" si="13"/>
        <v>3.4445640473627553E-2</v>
      </c>
    </row>
    <row r="69" spans="1:20" x14ac:dyDescent="0.25">
      <c r="A69" s="15" t="s">
        <v>172</v>
      </c>
      <c r="B69" s="5">
        <f t="shared" si="1"/>
        <v>5</v>
      </c>
      <c r="C69" s="5">
        <f t="shared" si="2"/>
        <v>0</v>
      </c>
      <c r="D69" s="5">
        <f t="shared" si="3"/>
        <v>0</v>
      </c>
      <c r="E69" s="5">
        <f t="shared" si="4"/>
        <v>5</v>
      </c>
      <c r="F69" s="5">
        <f t="shared" si="5"/>
        <v>0</v>
      </c>
      <c r="G69" s="5">
        <f t="shared" ref="G69:K69" si="39">P29</f>
        <v>0</v>
      </c>
      <c r="H69" s="5">
        <f t="shared" si="39"/>
        <v>0</v>
      </c>
      <c r="I69" s="5">
        <f t="shared" si="39"/>
        <v>0</v>
      </c>
      <c r="J69" s="5">
        <f t="shared" si="39"/>
        <v>0</v>
      </c>
      <c r="K69" s="5">
        <f t="shared" si="39"/>
        <v>0</v>
      </c>
      <c r="L69" s="5">
        <f t="shared" si="7"/>
        <v>0</v>
      </c>
      <c r="N69" s="15" t="s">
        <v>172</v>
      </c>
      <c r="O69" s="5">
        <f t="shared" si="8"/>
        <v>5</v>
      </c>
      <c r="P69" s="5">
        <f t="shared" si="9"/>
        <v>5</v>
      </c>
      <c r="Q69" s="5">
        <f t="shared" si="10"/>
        <v>5</v>
      </c>
      <c r="R69" s="41">
        <f t="shared" si="11"/>
        <v>1</v>
      </c>
      <c r="S69" s="41">
        <f t="shared" si="12"/>
        <v>1</v>
      </c>
      <c r="T69" s="41">
        <f t="shared" si="13"/>
        <v>0</v>
      </c>
    </row>
    <row r="70" spans="1:20" x14ac:dyDescent="0.25">
      <c r="A70" s="15" t="s">
        <v>249</v>
      </c>
      <c r="B70" s="5">
        <f t="shared" si="1"/>
        <v>31</v>
      </c>
      <c r="C70" s="5">
        <f t="shared" si="2"/>
        <v>8</v>
      </c>
      <c r="D70" s="5">
        <f t="shared" si="3"/>
        <v>9</v>
      </c>
      <c r="E70" s="5">
        <f t="shared" si="4"/>
        <v>10</v>
      </c>
      <c r="F70" s="5">
        <f t="shared" si="5"/>
        <v>4</v>
      </c>
      <c r="G70" s="5">
        <f t="shared" ref="G70:K70" si="40">P30</f>
        <v>0</v>
      </c>
      <c r="H70" s="5">
        <f t="shared" si="40"/>
        <v>0</v>
      </c>
      <c r="I70" s="5">
        <f t="shared" si="40"/>
        <v>0</v>
      </c>
      <c r="J70" s="5">
        <f t="shared" si="40"/>
        <v>0</v>
      </c>
      <c r="K70" s="5">
        <f t="shared" si="40"/>
        <v>0</v>
      </c>
      <c r="L70" s="5">
        <f t="shared" si="7"/>
        <v>0</v>
      </c>
      <c r="N70" s="15" t="s">
        <v>249</v>
      </c>
      <c r="O70" s="5">
        <f t="shared" si="8"/>
        <v>31</v>
      </c>
      <c r="P70" s="5">
        <f t="shared" si="9"/>
        <v>27</v>
      </c>
      <c r="Q70" s="5">
        <f t="shared" si="10"/>
        <v>31</v>
      </c>
      <c r="R70" s="41">
        <f t="shared" si="11"/>
        <v>0.87096774193548387</v>
      </c>
      <c r="S70" s="41">
        <f t="shared" si="12"/>
        <v>1</v>
      </c>
      <c r="T70" s="41">
        <f t="shared" si="13"/>
        <v>0</v>
      </c>
    </row>
    <row r="71" spans="1:20" x14ac:dyDescent="0.25">
      <c r="A71" s="15" t="s">
        <v>174</v>
      </c>
      <c r="B71" s="5">
        <f t="shared" si="1"/>
        <v>4</v>
      </c>
      <c r="C71" s="5">
        <f t="shared" si="2"/>
        <v>0</v>
      </c>
      <c r="D71" s="5">
        <f t="shared" si="3"/>
        <v>0</v>
      </c>
      <c r="E71" s="5">
        <f t="shared" si="4"/>
        <v>4</v>
      </c>
      <c r="F71" s="5">
        <f t="shared" si="5"/>
        <v>0</v>
      </c>
      <c r="G71" s="5">
        <f t="shared" ref="G71:K71" si="41">P31</f>
        <v>0</v>
      </c>
      <c r="H71" s="5">
        <f t="shared" si="41"/>
        <v>0</v>
      </c>
      <c r="I71" s="5">
        <f t="shared" si="41"/>
        <v>0</v>
      </c>
      <c r="J71" s="5">
        <f t="shared" si="41"/>
        <v>0</v>
      </c>
      <c r="K71" s="5">
        <f t="shared" si="41"/>
        <v>0</v>
      </c>
      <c r="L71" s="5">
        <f t="shared" si="7"/>
        <v>0</v>
      </c>
      <c r="N71" s="15" t="s">
        <v>174</v>
      </c>
      <c r="O71" s="5">
        <f t="shared" si="8"/>
        <v>4</v>
      </c>
      <c r="P71" s="5">
        <f t="shared" si="9"/>
        <v>4</v>
      </c>
      <c r="Q71" s="5">
        <f t="shared" si="10"/>
        <v>4</v>
      </c>
      <c r="R71" s="41">
        <f t="shared" si="11"/>
        <v>1</v>
      </c>
      <c r="S71" s="41">
        <f t="shared" si="12"/>
        <v>1</v>
      </c>
      <c r="T71" s="41">
        <f t="shared" si="13"/>
        <v>0</v>
      </c>
    </row>
    <row r="72" spans="1:20" x14ac:dyDescent="0.25">
      <c r="A72" s="15" t="s">
        <v>250</v>
      </c>
      <c r="B72" s="5">
        <f t="shared" si="1"/>
        <v>45</v>
      </c>
      <c r="C72" s="5">
        <f t="shared" si="2"/>
        <v>11</v>
      </c>
      <c r="D72" s="5">
        <f t="shared" si="3"/>
        <v>26</v>
      </c>
      <c r="E72" s="5">
        <f t="shared" si="4"/>
        <v>4</v>
      </c>
      <c r="F72" s="5">
        <f t="shared" si="5"/>
        <v>1</v>
      </c>
      <c r="G72" s="5">
        <f t="shared" ref="G72:K72" si="42">P32</f>
        <v>2</v>
      </c>
      <c r="H72" s="5">
        <f t="shared" si="42"/>
        <v>0</v>
      </c>
      <c r="I72" s="5">
        <f t="shared" si="42"/>
        <v>0</v>
      </c>
      <c r="J72" s="5">
        <f t="shared" si="42"/>
        <v>0</v>
      </c>
      <c r="K72" s="5">
        <f t="shared" si="42"/>
        <v>1</v>
      </c>
      <c r="L72" s="5">
        <f t="shared" si="7"/>
        <v>0</v>
      </c>
      <c r="N72" s="15" t="s">
        <v>250</v>
      </c>
      <c r="O72" s="5">
        <f t="shared" si="8"/>
        <v>45</v>
      </c>
      <c r="P72" s="5">
        <f t="shared" si="9"/>
        <v>41</v>
      </c>
      <c r="Q72" s="5">
        <f t="shared" si="10"/>
        <v>42</v>
      </c>
      <c r="R72" s="41">
        <f t="shared" si="11"/>
        <v>0.91111111111111109</v>
      </c>
      <c r="S72" s="41">
        <f t="shared" si="12"/>
        <v>0.93333333333333335</v>
      </c>
      <c r="T72" s="41">
        <f t="shared" si="13"/>
        <v>2.2222222222222223E-2</v>
      </c>
    </row>
    <row r="73" spans="1:20" x14ac:dyDescent="0.25">
      <c r="A73" s="15" t="s">
        <v>163</v>
      </c>
      <c r="B73" s="5">
        <f t="shared" si="1"/>
        <v>37</v>
      </c>
      <c r="C73" s="5">
        <f t="shared" si="2"/>
        <v>7</v>
      </c>
      <c r="D73" s="5">
        <f t="shared" si="3"/>
        <v>11</v>
      </c>
      <c r="E73" s="5">
        <f t="shared" si="4"/>
        <v>14</v>
      </c>
      <c r="F73" s="5">
        <f t="shared" si="5"/>
        <v>2</v>
      </c>
      <c r="G73" s="5">
        <f t="shared" ref="G73:K73" si="43">P33</f>
        <v>1</v>
      </c>
      <c r="H73" s="5">
        <f t="shared" si="43"/>
        <v>0</v>
      </c>
      <c r="I73" s="5">
        <f t="shared" si="43"/>
        <v>0</v>
      </c>
      <c r="J73" s="5">
        <f t="shared" si="43"/>
        <v>0</v>
      </c>
      <c r="K73" s="5">
        <f t="shared" si="43"/>
        <v>2</v>
      </c>
      <c r="L73" s="5">
        <f t="shared" si="7"/>
        <v>0</v>
      </c>
      <c r="N73" s="15" t="s">
        <v>163</v>
      </c>
      <c r="O73" s="5">
        <f t="shared" si="8"/>
        <v>37</v>
      </c>
      <c r="P73" s="5">
        <f t="shared" si="9"/>
        <v>32</v>
      </c>
      <c r="Q73" s="5">
        <f t="shared" si="10"/>
        <v>34</v>
      </c>
      <c r="R73" s="41">
        <f t="shared" si="11"/>
        <v>0.86486486486486491</v>
      </c>
      <c r="S73" s="41">
        <f t="shared" si="12"/>
        <v>0.91891891891891897</v>
      </c>
      <c r="T73" s="41">
        <f t="shared" si="13"/>
        <v>5.4054054054054057E-2</v>
      </c>
    </row>
    <row r="74" spans="1:20" x14ac:dyDescent="0.25">
      <c r="A74" s="15" t="s">
        <v>178</v>
      </c>
      <c r="B74" s="5">
        <f t="shared" si="1"/>
        <v>306</v>
      </c>
      <c r="C74" s="5">
        <f t="shared" si="2"/>
        <v>68</v>
      </c>
      <c r="D74" s="5">
        <f t="shared" si="3"/>
        <v>79</v>
      </c>
      <c r="E74" s="5">
        <f t="shared" si="4"/>
        <v>102</v>
      </c>
      <c r="F74" s="5">
        <f t="shared" si="5"/>
        <v>11</v>
      </c>
      <c r="G74" s="5">
        <f t="shared" ref="G74:K74" si="44">P34</f>
        <v>14</v>
      </c>
      <c r="H74" s="5">
        <f t="shared" si="44"/>
        <v>4</v>
      </c>
      <c r="I74" s="5">
        <f t="shared" si="44"/>
        <v>0</v>
      </c>
      <c r="J74" s="5">
        <f t="shared" si="44"/>
        <v>0</v>
      </c>
      <c r="K74" s="5">
        <f t="shared" si="44"/>
        <v>28</v>
      </c>
      <c r="L74" s="5">
        <f t="shared" si="7"/>
        <v>0</v>
      </c>
      <c r="N74" s="15" t="s">
        <v>178</v>
      </c>
      <c r="O74" s="5">
        <f t="shared" si="8"/>
        <v>306</v>
      </c>
      <c r="P74" s="5">
        <f t="shared" si="9"/>
        <v>249</v>
      </c>
      <c r="Q74" s="5">
        <f t="shared" si="10"/>
        <v>260</v>
      </c>
      <c r="R74" s="41">
        <f t="shared" si="11"/>
        <v>0.81372549019607843</v>
      </c>
      <c r="S74" s="41">
        <f t="shared" si="12"/>
        <v>0.84967320261437906</v>
      </c>
      <c r="T74" s="41">
        <f t="shared" si="13"/>
        <v>9.1503267973856203E-2</v>
      </c>
    </row>
    <row r="75" spans="1:20" x14ac:dyDescent="0.25">
      <c r="A75" s="15" t="s">
        <v>254</v>
      </c>
      <c r="B75" s="5">
        <f t="shared" si="1"/>
        <v>180</v>
      </c>
      <c r="C75" s="5">
        <f t="shared" si="2"/>
        <v>25</v>
      </c>
      <c r="D75" s="5">
        <f t="shared" si="3"/>
        <v>65</v>
      </c>
      <c r="E75" s="5">
        <f t="shared" si="4"/>
        <v>65</v>
      </c>
      <c r="F75" s="5">
        <f t="shared" si="5"/>
        <v>12</v>
      </c>
      <c r="G75" s="5">
        <f t="shared" ref="G75:K75" si="45">P35</f>
        <v>5</v>
      </c>
      <c r="H75" s="5">
        <f t="shared" si="45"/>
        <v>0</v>
      </c>
      <c r="I75" s="5">
        <f t="shared" si="45"/>
        <v>0</v>
      </c>
      <c r="J75" s="5">
        <f t="shared" si="45"/>
        <v>0</v>
      </c>
      <c r="K75" s="5">
        <f t="shared" si="45"/>
        <v>8</v>
      </c>
      <c r="L75" s="5">
        <f t="shared" si="7"/>
        <v>0</v>
      </c>
      <c r="N75" s="15" t="s">
        <v>254</v>
      </c>
      <c r="O75" s="5">
        <f t="shared" si="8"/>
        <v>180</v>
      </c>
      <c r="P75" s="5">
        <f t="shared" si="9"/>
        <v>155</v>
      </c>
      <c r="Q75" s="5">
        <f t="shared" si="10"/>
        <v>167</v>
      </c>
      <c r="R75" s="41">
        <f t="shared" si="11"/>
        <v>0.86111111111111116</v>
      </c>
      <c r="S75" s="41">
        <f t="shared" si="12"/>
        <v>0.92777777777777781</v>
      </c>
      <c r="T75" s="41">
        <f t="shared" si="13"/>
        <v>4.4444444444444446E-2</v>
      </c>
    </row>
    <row r="76" spans="1:20" x14ac:dyDescent="0.25">
      <c r="A76" s="15" t="s">
        <v>182</v>
      </c>
      <c r="B76" s="5">
        <f t="shared" si="1"/>
        <v>147</v>
      </c>
      <c r="C76" s="5">
        <f t="shared" si="2"/>
        <v>29</v>
      </c>
      <c r="D76" s="5">
        <f t="shared" si="3"/>
        <v>63</v>
      </c>
      <c r="E76" s="5">
        <f t="shared" si="4"/>
        <v>39</v>
      </c>
      <c r="F76" s="5">
        <f t="shared" si="5"/>
        <v>8</v>
      </c>
      <c r="G76" s="5">
        <f t="shared" ref="G76:K76" si="46">P36</f>
        <v>6</v>
      </c>
      <c r="H76" s="5">
        <f t="shared" si="46"/>
        <v>0</v>
      </c>
      <c r="I76" s="5">
        <f t="shared" si="46"/>
        <v>0</v>
      </c>
      <c r="J76" s="5">
        <f t="shared" si="46"/>
        <v>0</v>
      </c>
      <c r="K76" s="5">
        <f t="shared" si="46"/>
        <v>2</v>
      </c>
      <c r="L76" s="5">
        <f t="shared" si="7"/>
        <v>0</v>
      </c>
      <c r="N76" s="15" t="s">
        <v>182</v>
      </c>
      <c r="O76" s="5">
        <f t="shared" si="8"/>
        <v>147</v>
      </c>
      <c r="P76" s="5">
        <f t="shared" si="9"/>
        <v>131</v>
      </c>
      <c r="Q76" s="5">
        <f t="shared" si="10"/>
        <v>139</v>
      </c>
      <c r="R76" s="41">
        <f t="shared" si="11"/>
        <v>0.891156462585034</v>
      </c>
      <c r="S76" s="41">
        <f t="shared" si="12"/>
        <v>0.94557823129251706</v>
      </c>
      <c r="T76" s="41">
        <f t="shared" si="13"/>
        <v>1.3605442176870748E-2</v>
      </c>
    </row>
    <row r="77" spans="1:20" x14ac:dyDescent="0.25">
      <c r="A77" s="15" t="s">
        <v>256</v>
      </c>
      <c r="B77" s="5">
        <f t="shared" si="1"/>
        <v>27</v>
      </c>
      <c r="C77" s="5">
        <f t="shared" si="2"/>
        <v>2</v>
      </c>
      <c r="D77" s="5">
        <f t="shared" si="3"/>
        <v>18</v>
      </c>
      <c r="E77" s="5">
        <f t="shared" si="4"/>
        <v>6</v>
      </c>
      <c r="F77" s="5">
        <f t="shared" si="5"/>
        <v>0</v>
      </c>
      <c r="G77" s="5">
        <f t="shared" ref="G77:K77" si="47">P37</f>
        <v>0</v>
      </c>
      <c r="H77" s="5">
        <f t="shared" si="47"/>
        <v>0</v>
      </c>
      <c r="I77" s="5">
        <f t="shared" si="47"/>
        <v>0</v>
      </c>
      <c r="J77" s="5">
        <f t="shared" si="47"/>
        <v>0</v>
      </c>
      <c r="K77" s="5">
        <f t="shared" si="47"/>
        <v>1</v>
      </c>
      <c r="L77" s="5">
        <f t="shared" si="7"/>
        <v>0</v>
      </c>
      <c r="N77" s="15" t="s">
        <v>256</v>
      </c>
      <c r="O77" s="5">
        <f t="shared" si="8"/>
        <v>27</v>
      </c>
      <c r="P77" s="5">
        <f t="shared" si="9"/>
        <v>26</v>
      </c>
      <c r="Q77" s="5">
        <f t="shared" si="10"/>
        <v>26</v>
      </c>
      <c r="R77" s="41">
        <f t="shared" si="11"/>
        <v>0.96296296296296291</v>
      </c>
      <c r="S77" s="41">
        <f t="shared" si="12"/>
        <v>0.96296296296296291</v>
      </c>
      <c r="T77" s="41">
        <f t="shared" si="13"/>
        <v>3.7037037037037035E-2</v>
      </c>
    </row>
    <row r="78" spans="1:20" x14ac:dyDescent="0.25">
      <c r="A78" s="15" t="s">
        <v>423</v>
      </c>
      <c r="B78" s="5">
        <f>SUM(B42:B77)</f>
        <v>10282</v>
      </c>
      <c r="C78" s="5">
        <f t="shared" ref="C78:L78" si="48">SUM(C42:C77)</f>
        <v>1766</v>
      </c>
      <c r="D78" s="5">
        <f t="shared" si="48"/>
        <v>2384</v>
      </c>
      <c r="E78" s="5">
        <f t="shared" si="48"/>
        <v>2543</v>
      </c>
      <c r="F78" s="5">
        <f t="shared" si="48"/>
        <v>1068</v>
      </c>
      <c r="G78" s="5">
        <f t="shared" si="48"/>
        <v>904</v>
      </c>
      <c r="H78" s="5">
        <f t="shared" si="48"/>
        <v>84</v>
      </c>
      <c r="I78" s="5">
        <f t="shared" si="48"/>
        <v>505</v>
      </c>
      <c r="J78" s="5">
        <f t="shared" si="48"/>
        <v>385</v>
      </c>
      <c r="K78" s="5">
        <f t="shared" si="48"/>
        <v>639</v>
      </c>
      <c r="L78" s="5">
        <f t="shared" si="48"/>
        <v>4</v>
      </c>
      <c r="N78" s="15" t="s">
        <v>423</v>
      </c>
      <c r="O78" s="5">
        <f t="shared" si="8"/>
        <v>10282</v>
      </c>
      <c r="P78" s="5">
        <f t="shared" si="9"/>
        <v>7078</v>
      </c>
      <c r="Q78" s="5">
        <f t="shared" si="10"/>
        <v>8146</v>
      </c>
      <c r="R78" s="41">
        <f t="shared" si="11"/>
        <v>0.68838747325423066</v>
      </c>
      <c r="S78" s="41">
        <f t="shared" si="12"/>
        <v>0.79225831550282044</v>
      </c>
      <c r="T78" s="41">
        <f t="shared" si="13"/>
        <v>6.2147442131880955E-2</v>
      </c>
    </row>
    <row r="79" spans="1:20" x14ac:dyDescent="0.25">
      <c r="A79" s="15" t="s">
        <v>67</v>
      </c>
      <c r="B79" s="61">
        <f>B78/$B$78</f>
        <v>1</v>
      </c>
      <c r="C79" s="61">
        <f t="shared" ref="C79:L79" si="49">C78/$B$78</f>
        <v>0.17175646761330479</v>
      </c>
      <c r="D79" s="61">
        <f t="shared" si="49"/>
        <v>0.23186150554366855</v>
      </c>
      <c r="E79" s="61">
        <f t="shared" si="49"/>
        <v>0.24732542306944175</v>
      </c>
      <c r="F79" s="61">
        <f t="shared" si="49"/>
        <v>0.10387084224858976</v>
      </c>
      <c r="G79" s="61">
        <f t="shared" si="49"/>
        <v>8.7920638008169613E-2</v>
      </c>
      <c r="H79" s="61">
        <f t="shared" si="49"/>
        <v>8.1696168060688586E-3</v>
      </c>
      <c r="I79" s="61">
        <f t="shared" si="49"/>
        <v>4.9114958179342541E-2</v>
      </c>
      <c r="J79" s="61">
        <f t="shared" si="49"/>
        <v>3.7444077027815603E-2</v>
      </c>
      <c r="K79" s="61">
        <f t="shared" si="49"/>
        <v>6.2147442131880955E-2</v>
      </c>
      <c r="L79" s="61">
        <f t="shared" si="49"/>
        <v>3.8902937171756465E-4</v>
      </c>
      <c r="N79" s="15" t="s">
        <v>67</v>
      </c>
      <c r="O79" s="41">
        <f t="shared" si="8"/>
        <v>1</v>
      </c>
      <c r="P79" s="41">
        <f t="shared" si="9"/>
        <v>0.68838747325423066</v>
      </c>
      <c r="Q79" s="41">
        <f t="shared" si="10"/>
        <v>0.79225831550282044</v>
      </c>
      <c r="R79" s="41">
        <f t="shared" si="11"/>
        <v>0.68838747325423066</v>
      </c>
      <c r="S79" s="41">
        <f t="shared" si="12"/>
        <v>0.79225831550282044</v>
      </c>
      <c r="T79" s="41">
        <f t="shared" si="13"/>
        <v>6.2147442131880955E-2</v>
      </c>
    </row>
    <row r="82" spans="18:19" x14ac:dyDescent="0.25">
      <c r="R82" t="s">
        <v>439</v>
      </c>
      <c r="S82" t="s">
        <v>437</v>
      </c>
    </row>
    <row r="83" spans="18:19" x14ac:dyDescent="0.25">
      <c r="R83" s="41">
        <v>0.68838747325423066</v>
      </c>
      <c r="S83" s="41">
        <v>0.79225831550282044</v>
      </c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workbookViewId="0">
      <selection activeCell="F19" sqref="F19"/>
    </sheetView>
  </sheetViews>
  <sheetFormatPr defaultRowHeight="15" x14ac:dyDescent="0.25"/>
  <cols>
    <col min="1" max="1" width="12.85546875" customWidth="1"/>
  </cols>
  <sheetData>
    <row r="1" spans="1:20" x14ac:dyDescent="0.25">
      <c r="A1" s="62" t="s">
        <v>0</v>
      </c>
      <c r="B1" s="62" t="s">
        <v>81</v>
      </c>
      <c r="C1" s="62" t="s">
        <v>408</v>
      </c>
      <c r="D1" s="62" t="s">
        <v>409</v>
      </c>
      <c r="E1" s="62" t="s">
        <v>410</v>
      </c>
      <c r="F1" s="62" t="s">
        <v>411</v>
      </c>
      <c r="G1" s="62" t="s">
        <v>412</v>
      </c>
      <c r="H1" s="62" t="s">
        <v>413</v>
      </c>
      <c r="I1" s="62" t="s">
        <v>414</v>
      </c>
      <c r="J1" s="62" t="s">
        <v>100</v>
      </c>
      <c r="K1" s="62" t="s">
        <v>415</v>
      </c>
      <c r="L1" s="62" t="s">
        <v>416</v>
      </c>
      <c r="M1" s="62" t="s">
        <v>417</v>
      </c>
      <c r="N1" s="62" t="s">
        <v>418</v>
      </c>
      <c r="O1" s="62" t="s">
        <v>419</v>
      </c>
      <c r="P1" s="62" t="s">
        <v>98</v>
      </c>
      <c r="Q1" s="62" t="s">
        <v>420</v>
      </c>
      <c r="R1" s="62" t="s">
        <v>421</v>
      </c>
      <c r="S1" s="62" t="s">
        <v>102</v>
      </c>
      <c r="T1" s="62" t="s">
        <v>422</v>
      </c>
    </row>
    <row r="2" spans="1:20" x14ac:dyDescent="0.25">
      <c r="A2" s="63" t="s">
        <v>6</v>
      </c>
      <c r="B2" s="64">
        <v>7013</v>
      </c>
      <c r="C2" s="64">
        <v>1329</v>
      </c>
      <c r="D2" s="64">
        <v>13</v>
      </c>
      <c r="E2" s="64">
        <v>3</v>
      </c>
      <c r="F2" s="65"/>
      <c r="G2" s="64">
        <v>1686</v>
      </c>
      <c r="H2" s="64">
        <v>6</v>
      </c>
      <c r="I2" s="64">
        <v>10</v>
      </c>
      <c r="J2" s="64">
        <v>1764</v>
      </c>
      <c r="K2" s="64">
        <v>13</v>
      </c>
      <c r="L2" s="64">
        <v>3</v>
      </c>
      <c r="M2" s="64">
        <v>733</v>
      </c>
      <c r="N2" s="64">
        <v>1</v>
      </c>
      <c r="O2" s="65"/>
      <c r="P2" s="64">
        <v>605</v>
      </c>
      <c r="Q2" s="64">
        <v>65</v>
      </c>
      <c r="R2" s="64">
        <v>153</v>
      </c>
      <c r="S2" s="64">
        <v>169</v>
      </c>
      <c r="T2" s="64">
        <v>460</v>
      </c>
    </row>
    <row r="3" spans="1:20" x14ac:dyDescent="0.25">
      <c r="A3" s="63" t="s">
        <v>7</v>
      </c>
      <c r="B3" s="64">
        <v>2729</v>
      </c>
      <c r="C3" s="64">
        <v>290</v>
      </c>
      <c r="D3" s="64">
        <v>10</v>
      </c>
      <c r="E3" s="64">
        <v>4</v>
      </c>
      <c r="F3" s="64">
        <v>4</v>
      </c>
      <c r="G3" s="64">
        <v>520</v>
      </c>
      <c r="H3" s="64">
        <v>5</v>
      </c>
      <c r="I3" s="64">
        <v>7</v>
      </c>
      <c r="J3" s="64">
        <v>602</v>
      </c>
      <c r="K3" s="64">
        <v>10</v>
      </c>
      <c r="L3" s="64">
        <v>7</v>
      </c>
      <c r="M3" s="64">
        <v>262</v>
      </c>
      <c r="N3" s="64">
        <v>4</v>
      </c>
      <c r="O3" s="64">
        <v>7</v>
      </c>
      <c r="P3" s="64">
        <v>266</v>
      </c>
      <c r="Q3" s="64">
        <v>16</v>
      </c>
      <c r="R3" s="64">
        <v>352</v>
      </c>
      <c r="S3" s="64">
        <v>216</v>
      </c>
      <c r="T3" s="64">
        <v>147</v>
      </c>
    </row>
    <row r="4" spans="1:20" x14ac:dyDescent="0.25">
      <c r="A4" s="63" t="s">
        <v>8</v>
      </c>
      <c r="B4" s="64">
        <v>534</v>
      </c>
      <c r="C4" s="64">
        <v>114</v>
      </c>
      <c r="D4" s="64">
        <v>2</v>
      </c>
      <c r="E4" s="65"/>
      <c r="F4" s="65"/>
      <c r="G4" s="64">
        <v>145</v>
      </c>
      <c r="H4" s="64">
        <v>1</v>
      </c>
      <c r="I4" s="64">
        <v>1</v>
      </c>
      <c r="J4" s="64">
        <v>142</v>
      </c>
      <c r="K4" s="65"/>
      <c r="L4" s="65"/>
      <c r="M4" s="64">
        <v>61</v>
      </c>
      <c r="N4" s="65"/>
      <c r="O4" s="65"/>
      <c r="P4" s="64">
        <v>33</v>
      </c>
      <c r="Q4" s="64">
        <v>3</v>
      </c>
      <c r="R4" s="65"/>
      <c r="S4" s="65"/>
      <c r="T4" s="64">
        <v>32</v>
      </c>
    </row>
    <row r="6" spans="1:20" x14ac:dyDescent="0.25">
      <c r="A6" s="14" t="s">
        <v>106</v>
      </c>
      <c r="B6" s="14" t="s">
        <v>408</v>
      </c>
      <c r="C6" s="14" t="s">
        <v>412</v>
      </c>
      <c r="D6" s="14" t="s">
        <v>100</v>
      </c>
      <c r="E6" s="14" t="s">
        <v>417</v>
      </c>
      <c r="F6" s="14" t="s">
        <v>98</v>
      </c>
      <c r="G6" s="14" t="s">
        <v>420</v>
      </c>
      <c r="H6" s="14" t="s">
        <v>421</v>
      </c>
      <c r="I6" s="14" t="s">
        <v>102</v>
      </c>
      <c r="J6" s="14" t="s">
        <v>422</v>
      </c>
      <c r="K6" s="14" t="s">
        <v>411</v>
      </c>
      <c r="L6" s="14" t="s">
        <v>12</v>
      </c>
    </row>
    <row r="7" spans="1:20" x14ac:dyDescent="0.25">
      <c r="A7" s="3" t="s">
        <v>9</v>
      </c>
      <c r="B7" s="5">
        <f>C2+D2+E2</f>
        <v>1345</v>
      </c>
      <c r="C7" s="5">
        <f>SUM(G2:I2)</f>
        <v>1702</v>
      </c>
      <c r="D7" s="5">
        <f>SUM(J2:L2)</f>
        <v>1780</v>
      </c>
      <c r="E7" s="5">
        <f>SUM(M2:O2)</f>
        <v>734</v>
      </c>
      <c r="F7" s="5">
        <f>P2</f>
        <v>605</v>
      </c>
      <c r="G7" s="5">
        <f>Q2</f>
        <v>65</v>
      </c>
      <c r="H7" s="5">
        <f>R2</f>
        <v>153</v>
      </c>
      <c r="I7" s="5">
        <f>S2</f>
        <v>169</v>
      </c>
      <c r="J7" s="5">
        <f>T2</f>
        <v>460</v>
      </c>
      <c r="K7" s="5">
        <f>F2</f>
        <v>0</v>
      </c>
      <c r="L7" s="5">
        <f>SUM(B7:K7)</f>
        <v>7013</v>
      </c>
    </row>
    <row r="8" spans="1:20" x14ac:dyDescent="0.25">
      <c r="A8" s="3" t="s">
        <v>10</v>
      </c>
      <c r="B8" s="5">
        <f t="shared" ref="B8:B9" si="0">C3+D3+E3</f>
        <v>304</v>
      </c>
      <c r="C8" s="5">
        <f t="shared" ref="C8:C9" si="1">SUM(G3:I3)</f>
        <v>532</v>
      </c>
      <c r="D8" s="5">
        <f t="shared" ref="D8:D9" si="2">SUM(J3:L3)</f>
        <v>619</v>
      </c>
      <c r="E8" s="5">
        <f t="shared" ref="E8:E9" si="3">SUM(M3:O3)</f>
        <v>273</v>
      </c>
      <c r="F8" s="5">
        <f t="shared" ref="F8:J8" si="4">P3</f>
        <v>266</v>
      </c>
      <c r="G8" s="5">
        <f t="shared" si="4"/>
        <v>16</v>
      </c>
      <c r="H8" s="5">
        <f t="shared" si="4"/>
        <v>352</v>
      </c>
      <c r="I8" s="5">
        <f t="shared" si="4"/>
        <v>216</v>
      </c>
      <c r="J8" s="5">
        <f t="shared" si="4"/>
        <v>147</v>
      </c>
      <c r="K8" s="5">
        <f t="shared" ref="K8:K9" si="5">F3</f>
        <v>4</v>
      </c>
      <c r="L8" s="5">
        <f>SUM(B8:K8)</f>
        <v>2729</v>
      </c>
    </row>
    <row r="9" spans="1:20" x14ac:dyDescent="0.25">
      <c r="A9" s="3" t="s">
        <v>11</v>
      </c>
      <c r="B9" s="5">
        <f t="shared" si="0"/>
        <v>116</v>
      </c>
      <c r="C9" s="5">
        <f t="shared" si="1"/>
        <v>147</v>
      </c>
      <c r="D9" s="5">
        <f t="shared" si="2"/>
        <v>142</v>
      </c>
      <c r="E9" s="5">
        <f t="shared" si="3"/>
        <v>61</v>
      </c>
      <c r="F9" s="5">
        <f t="shared" ref="F9:J9" si="6">P4</f>
        <v>33</v>
      </c>
      <c r="G9" s="5">
        <f t="shared" si="6"/>
        <v>3</v>
      </c>
      <c r="H9" s="5">
        <f t="shared" si="6"/>
        <v>0</v>
      </c>
      <c r="I9" s="5">
        <f t="shared" si="6"/>
        <v>0</v>
      </c>
      <c r="J9" s="5">
        <f t="shared" si="6"/>
        <v>32</v>
      </c>
      <c r="K9" s="5">
        <f t="shared" si="5"/>
        <v>0</v>
      </c>
      <c r="L9" s="5">
        <f>SUM(B9:K9)</f>
        <v>534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workbookViewId="0">
      <selection activeCell="H8" sqref="H8"/>
    </sheetView>
  </sheetViews>
  <sheetFormatPr defaultRowHeight="15" x14ac:dyDescent="0.25"/>
  <cols>
    <col min="1" max="1" width="33.7109375" customWidth="1"/>
  </cols>
  <sheetData>
    <row r="1" spans="1:21" x14ac:dyDescent="0.25">
      <c r="A1" s="66" t="s">
        <v>13</v>
      </c>
      <c r="B1" s="66" t="s">
        <v>14</v>
      </c>
      <c r="C1" s="66" t="s">
        <v>12</v>
      </c>
      <c r="D1" s="66" t="s">
        <v>408</v>
      </c>
      <c r="E1" s="66" t="s">
        <v>409</v>
      </c>
      <c r="F1" s="66" t="s">
        <v>410</v>
      </c>
      <c r="G1" s="66" t="s">
        <v>411</v>
      </c>
      <c r="H1" s="66" t="s">
        <v>412</v>
      </c>
      <c r="I1" s="66" t="s">
        <v>413</v>
      </c>
      <c r="J1" s="66" t="s">
        <v>414</v>
      </c>
      <c r="K1" s="66" t="s">
        <v>100</v>
      </c>
      <c r="L1" s="66" t="s">
        <v>415</v>
      </c>
      <c r="M1" s="66" t="s">
        <v>416</v>
      </c>
      <c r="N1" s="66" t="s">
        <v>417</v>
      </c>
      <c r="O1" s="66" t="s">
        <v>418</v>
      </c>
      <c r="P1" s="66" t="s">
        <v>419</v>
      </c>
      <c r="Q1" s="66" t="s">
        <v>98</v>
      </c>
      <c r="R1" s="66" t="s">
        <v>420</v>
      </c>
      <c r="S1" s="66" t="s">
        <v>421</v>
      </c>
      <c r="T1" s="66" t="s">
        <v>102</v>
      </c>
      <c r="U1" s="66" t="s">
        <v>422</v>
      </c>
    </row>
    <row r="2" spans="1:21" x14ac:dyDescent="0.25">
      <c r="A2" s="67" t="s">
        <v>15</v>
      </c>
      <c r="B2" s="67" t="s">
        <v>16</v>
      </c>
      <c r="C2" s="68">
        <v>30</v>
      </c>
      <c r="D2" s="68">
        <v>5</v>
      </c>
      <c r="E2" s="69"/>
      <c r="F2" s="69"/>
      <c r="G2" s="69"/>
      <c r="H2" s="68">
        <v>5</v>
      </c>
      <c r="I2" s="69"/>
      <c r="J2" s="69"/>
      <c r="K2" s="68">
        <v>9</v>
      </c>
      <c r="L2" s="69"/>
      <c r="M2" s="69"/>
      <c r="N2" s="68">
        <v>5</v>
      </c>
      <c r="O2" s="69"/>
      <c r="P2" s="69"/>
      <c r="Q2" s="68">
        <v>4</v>
      </c>
      <c r="R2" s="69"/>
      <c r="S2" s="69"/>
      <c r="T2" s="69"/>
      <c r="U2" s="68">
        <v>2</v>
      </c>
    </row>
    <row r="3" spans="1:21" x14ac:dyDescent="0.25">
      <c r="A3" s="67" t="s">
        <v>17</v>
      </c>
      <c r="B3" s="67" t="s">
        <v>18</v>
      </c>
      <c r="C3" s="68">
        <v>93</v>
      </c>
      <c r="D3" s="68">
        <v>6</v>
      </c>
      <c r="E3" s="69"/>
      <c r="F3" s="69"/>
      <c r="G3" s="69"/>
      <c r="H3" s="68">
        <v>21</v>
      </c>
      <c r="I3" s="69"/>
      <c r="J3" s="69"/>
      <c r="K3" s="68">
        <v>24</v>
      </c>
      <c r="L3" s="69"/>
      <c r="M3" s="69"/>
      <c r="N3" s="68">
        <v>9</v>
      </c>
      <c r="O3" s="69"/>
      <c r="P3" s="69"/>
      <c r="Q3" s="68">
        <v>7</v>
      </c>
      <c r="R3" s="69"/>
      <c r="S3" s="68">
        <v>10</v>
      </c>
      <c r="T3" s="68">
        <v>5</v>
      </c>
      <c r="U3" s="68">
        <v>11</v>
      </c>
    </row>
    <row r="4" spans="1:21" x14ac:dyDescent="0.25">
      <c r="A4" s="67" t="s">
        <v>19</v>
      </c>
      <c r="B4" s="67" t="s">
        <v>20</v>
      </c>
      <c r="C4" s="68">
        <v>368</v>
      </c>
      <c r="D4" s="68">
        <v>39</v>
      </c>
      <c r="E4" s="69"/>
      <c r="F4" s="69"/>
      <c r="G4" s="69"/>
      <c r="H4" s="68">
        <v>121</v>
      </c>
      <c r="I4" s="69"/>
      <c r="J4" s="69"/>
      <c r="K4" s="68">
        <v>121</v>
      </c>
      <c r="L4" s="69"/>
      <c r="M4" s="69"/>
      <c r="N4" s="68">
        <v>34</v>
      </c>
      <c r="O4" s="69"/>
      <c r="P4" s="69"/>
      <c r="Q4" s="68">
        <v>32</v>
      </c>
      <c r="R4" s="68">
        <v>6</v>
      </c>
      <c r="S4" s="69"/>
      <c r="T4" s="69"/>
      <c r="U4" s="68">
        <v>15</v>
      </c>
    </row>
    <row r="5" spans="1:21" x14ac:dyDescent="0.25">
      <c r="A5" s="67" t="s">
        <v>21</v>
      </c>
      <c r="B5" s="67" t="s">
        <v>20</v>
      </c>
      <c r="C5" s="68">
        <v>494</v>
      </c>
      <c r="D5" s="68">
        <v>59</v>
      </c>
      <c r="E5" s="68">
        <v>1</v>
      </c>
      <c r="F5" s="68">
        <v>1</v>
      </c>
      <c r="G5" s="69"/>
      <c r="H5" s="68">
        <v>85</v>
      </c>
      <c r="I5" s="68">
        <v>2</v>
      </c>
      <c r="J5" s="68">
        <v>4</v>
      </c>
      <c r="K5" s="68">
        <v>138</v>
      </c>
      <c r="L5" s="68">
        <v>6</v>
      </c>
      <c r="M5" s="68">
        <v>7</v>
      </c>
      <c r="N5" s="68">
        <v>78</v>
      </c>
      <c r="O5" s="68">
        <v>4</v>
      </c>
      <c r="P5" s="68">
        <v>6</v>
      </c>
      <c r="Q5" s="68">
        <v>79</v>
      </c>
      <c r="R5" s="68">
        <v>2</v>
      </c>
      <c r="S5" s="68">
        <v>2</v>
      </c>
      <c r="T5" s="68">
        <v>1</v>
      </c>
      <c r="U5" s="68">
        <v>19</v>
      </c>
    </row>
    <row r="6" spans="1:21" x14ac:dyDescent="0.25">
      <c r="A6" s="67" t="s">
        <v>22</v>
      </c>
      <c r="B6" s="67" t="s">
        <v>20</v>
      </c>
      <c r="C6" s="68">
        <v>116</v>
      </c>
      <c r="D6" s="68">
        <v>29</v>
      </c>
      <c r="E6" s="69"/>
      <c r="F6" s="69"/>
      <c r="G6" s="69"/>
      <c r="H6" s="68">
        <v>28</v>
      </c>
      <c r="I6" s="69"/>
      <c r="J6" s="69"/>
      <c r="K6" s="68">
        <v>30</v>
      </c>
      <c r="L6" s="69"/>
      <c r="M6" s="69"/>
      <c r="N6" s="68">
        <v>10</v>
      </c>
      <c r="O6" s="69"/>
      <c r="P6" s="69"/>
      <c r="Q6" s="68">
        <v>8</v>
      </c>
      <c r="R6" s="68">
        <v>1</v>
      </c>
      <c r="S6" s="69"/>
      <c r="T6" s="69"/>
      <c r="U6" s="68">
        <v>10</v>
      </c>
    </row>
    <row r="7" spans="1:21" x14ac:dyDescent="0.25">
      <c r="A7" s="67" t="s">
        <v>23</v>
      </c>
      <c r="B7" s="67" t="s">
        <v>24</v>
      </c>
      <c r="C7" s="68">
        <v>102</v>
      </c>
      <c r="D7" s="68">
        <v>17</v>
      </c>
      <c r="E7" s="69"/>
      <c r="F7" s="69"/>
      <c r="G7" s="69"/>
      <c r="H7" s="68">
        <v>37</v>
      </c>
      <c r="I7" s="69"/>
      <c r="J7" s="69"/>
      <c r="K7" s="68">
        <v>33</v>
      </c>
      <c r="L7" s="69"/>
      <c r="M7" s="69"/>
      <c r="N7" s="68">
        <v>3</v>
      </c>
      <c r="O7" s="69"/>
      <c r="P7" s="69"/>
      <c r="Q7" s="68">
        <v>3</v>
      </c>
      <c r="R7" s="69"/>
      <c r="S7" s="69"/>
      <c r="T7" s="69"/>
      <c r="U7" s="68">
        <v>9</v>
      </c>
    </row>
    <row r="8" spans="1:21" x14ac:dyDescent="0.25">
      <c r="A8" s="67" t="s">
        <v>25</v>
      </c>
      <c r="B8" s="67" t="s">
        <v>18</v>
      </c>
      <c r="C8" s="68">
        <v>818</v>
      </c>
      <c r="D8" s="68">
        <v>168</v>
      </c>
      <c r="E8" s="68">
        <v>3</v>
      </c>
      <c r="F8" s="68">
        <v>1</v>
      </c>
      <c r="G8" s="69"/>
      <c r="H8" s="68">
        <v>197</v>
      </c>
      <c r="I8" s="69"/>
      <c r="J8" s="68">
        <v>1</v>
      </c>
      <c r="K8" s="68">
        <v>187</v>
      </c>
      <c r="L8" s="68">
        <v>2</v>
      </c>
      <c r="M8" s="69"/>
      <c r="N8" s="68">
        <v>73</v>
      </c>
      <c r="O8" s="69"/>
      <c r="P8" s="69"/>
      <c r="Q8" s="68">
        <v>74</v>
      </c>
      <c r="R8" s="68">
        <v>3</v>
      </c>
      <c r="S8" s="68">
        <v>31</v>
      </c>
      <c r="T8" s="68">
        <v>27</v>
      </c>
      <c r="U8" s="68">
        <v>51</v>
      </c>
    </row>
    <row r="9" spans="1:21" x14ac:dyDescent="0.25">
      <c r="A9" s="67" t="s">
        <v>26</v>
      </c>
      <c r="B9" s="67" t="s">
        <v>20</v>
      </c>
      <c r="C9" s="68">
        <v>40</v>
      </c>
      <c r="D9" s="68">
        <v>11</v>
      </c>
      <c r="E9" s="69"/>
      <c r="F9" s="69"/>
      <c r="G9" s="69"/>
      <c r="H9" s="68">
        <v>15</v>
      </c>
      <c r="I9" s="69"/>
      <c r="J9" s="69"/>
      <c r="K9" s="68">
        <v>10</v>
      </c>
      <c r="L9" s="68">
        <v>1</v>
      </c>
      <c r="M9" s="69"/>
      <c r="N9" s="68">
        <v>2</v>
      </c>
      <c r="O9" s="69"/>
      <c r="P9" s="69"/>
      <c r="Q9" s="68">
        <v>1</v>
      </c>
      <c r="R9" s="69"/>
      <c r="S9" s="69"/>
      <c r="T9" s="69"/>
      <c r="U9" s="69"/>
    </row>
    <row r="10" spans="1:21" ht="30" x14ac:dyDescent="0.25">
      <c r="A10" s="67" t="s">
        <v>27</v>
      </c>
      <c r="B10" s="67" t="s">
        <v>20</v>
      </c>
      <c r="C10" s="68">
        <v>69</v>
      </c>
      <c r="D10" s="68">
        <v>4</v>
      </c>
      <c r="E10" s="69"/>
      <c r="F10" s="69"/>
      <c r="G10" s="69"/>
      <c r="H10" s="68">
        <v>20</v>
      </c>
      <c r="I10" s="69"/>
      <c r="J10" s="69"/>
      <c r="K10" s="68">
        <v>25</v>
      </c>
      <c r="L10" s="69"/>
      <c r="M10" s="69"/>
      <c r="N10" s="68">
        <v>9</v>
      </c>
      <c r="O10" s="69"/>
      <c r="P10" s="69"/>
      <c r="Q10" s="68">
        <v>6</v>
      </c>
      <c r="R10" s="68">
        <v>1</v>
      </c>
      <c r="S10" s="69"/>
      <c r="T10" s="69"/>
      <c r="U10" s="68">
        <v>4</v>
      </c>
    </row>
    <row r="11" spans="1:21" x14ac:dyDescent="0.25">
      <c r="A11" s="67" t="s">
        <v>28</v>
      </c>
      <c r="B11" s="67" t="s">
        <v>20</v>
      </c>
      <c r="C11" s="68">
        <v>47</v>
      </c>
      <c r="D11" s="68">
        <v>4</v>
      </c>
      <c r="E11" s="69"/>
      <c r="F11" s="69"/>
      <c r="G11" s="69"/>
      <c r="H11" s="68">
        <v>11</v>
      </c>
      <c r="I11" s="69"/>
      <c r="J11" s="69"/>
      <c r="K11" s="68">
        <v>27</v>
      </c>
      <c r="L11" s="69"/>
      <c r="M11" s="69"/>
      <c r="N11" s="68">
        <v>4</v>
      </c>
      <c r="O11" s="69"/>
      <c r="P11" s="69"/>
      <c r="Q11" s="68">
        <v>1</v>
      </c>
      <c r="R11" s="69"/>
      <c r="S11" s="69"/>
      <c r="T11" s="69"/>
      <c r="U11" s="69"/>
    </row>
    <row r="12" spans="1:21" x14ac:dyDescent="0.25">
      <c r="A12" s="67" t="s">
        <v>29</v>
      </c>
      <c r="B12" s="67" t="s">
        <v>18</v>
      </c>
      <c r="C12" s="68">
        <v>774</v>
      </c>
      <c r="D12" s="68">
        <v>110</v>
      </c>
      <c r="E12" s="69"/>
      <c r="F12" s="69"/>
      <c r="G12" s="69"/>
      <c r="H12" s="68">
        <v>162</v>
      </c>
      <c r="I12" s="69"/>
      <c r="J12" s="69"/>
      <c r="K12" s="68">
        <v>190</v>
      </c>
      <c r="L12" s="68">
        <v>1</v>
      </c>
      <c r="M12" s="69"/>
      <c r="N12" s="68">
        <v>78</v>
      </c>
      <c r="O12" s="69"/>
      <c r="P12" s="69"/>
      <c r="Q12" s="68">
        <v>91</v>
      </c>
      <c r="R12" s="68">
        <v>2</v>
      </c>
      <c r="S12" s="68">
        <v>46</v>
      </c>
      <c r="T12" s="68">
        <v>31</v>
      </c>
      <c r="U12" s="68">
        <v>63</v>
      </c>
    </row>
    <row r="13" spans="1:21" x14ac:dyDescent="0.25">
      <c r="A13" s="67" t="s">
        <v>30</v>
      </c>
      <c r="B13" s="67" t="s">
        <v>20</v>
      </c>
      <c r="C13" s="68">
        <v>87</v>
      </c>
      <c r="D13" s="68">
        <v>8</v>
      </c>
      <c r="E13" s="69"/>
      <c r="F13" s="69"/>
      <c r="G13" s="69"/>
      <c r="H13" s="68">
        <v>25</v>
      </c>
      <c r="I13" s="69"/>
      <c r="J13" s="69"/>
      <c r="K13" s="68">
        <v>35</v>
      </c>
      <c r="L13" s="69"/>
      <c r="M13" s="69"/>
      <c r="N13" s="68">
        <v>9</v>
      </c>
      <c r="O13" s="69"/>
      <c r="P13" s="69"/>
      <c r="Q13" s="68">
        <v>8</v>
      </c>
      <c r="R13" s="69"/>
      <c r="S13" s="69"/>
      <c r="T13" s="69"/>
      <c r="U13" s="68">
        <v>2</v>
      </c>
    </row>
    <row r="14" spans="1:21" x14ac:dyDescent="0.25">
      <c r="A14" s="67" t="s">
        <v>31</v>
      </c>
      <c r="B14" s="67" t="s">
        <v>18</v>
      </c>
      <c r="C14" s="68">
        <v>14</v>
      </c>
      <c r="D14" s="68">
        <v>2</v>
      </c>
      <c r="E14" s="69"/>
      <c r="F14" s="69"/>
      <c r="G14" s="69"/>
      <c r="H14" s="68">
        <v>1</v>
      </c>
      <c r="I14" s="69"/>
      <c r="J14" s="69"/>
      <c r="K14" s="68">
        <v>3</v>
      </c>
      <c r="L14" s="69"/>
      <c r="M14" s="69"/>
      <c r="N14" s="68">
        <v>4</v>
      </c>
      <c r="O14" s="69"/>
      <c r="P14" s="69"/>
      <c r="Q14" s="68">
        <v>2</v>
      </c>
      <c r="R14" s="69"/>
      <c r="S14" s="69"/>
      <c r="T14" s="69"/>
      <c r="U14" s="68">
        <v>2</v>
      </c>
    </row>
    <row r="15" spans="1:21" x14ac:dyDescent="0.25">
      <c r="A15" s="67" t="s">
        <v>32</v>
      </c>
      <c r="B15" s="67" t="s">
        <v>20</v>
      </c>
      <c r="C15" s="68">
        <v>361</v>
      </c>
      <c r="D15" s="68">
        <v>39</v>
      </c>
      <c r="E15" s="69"/>
      <c r="F15" s="69"/>
      <c r="G15" s="69"/>
      <c r="H15" s="68">
        <v>113</v>
      </c>
      <c r="I15" s="69"/>
      <c r="J15" s="69"/>
      <c r="K15" s="68">
        <v>129</v>
      </c>
      <c r="L15" s="69"/>
      <c r="M15" s="69"/>
      <c r="N15" s="68">
        <v>31</v>
      </c>
      <c r="O15" s="69"/>
      <c r="P15" s="69"/>
      <c r="Q15" s="68">
        <v>23</v>
      </c>
      <c r="R15" s="68">
        <v>3</v>
      </c>
      <c r="S15" s="68">
        <v>4</v>
      </c>
      <c r="T15" s="69"/>
      <c r="U15" s="68">
        <v>19</v>
      </c>
    </row>
    <row r="16" spans="1:21" x14ac:dyDescent="0.25">
      <c r="A16" s="67" t="s">
        <v>33</v>
      </c>
      <c r="B16" s="67" t="s">
        <v>24</v>
      </c>
      <c r="C16" s="68">
        <v>184</v>
      </c>
      <c r="D16" s="68">
        <v>48</v>
      </c>
      <c r="E16" s="69"/>
      <c r="F16" s="69"/>
      <c r="G16" s="69"/>
      <c r="H16" s="68">
        <v>44</v>
      </c>
      <c r="I16" s="69"/>
      <c r="J16" s="69"/>
      <c r="K16" s="68">
        <v>44</v>
      </c>
      <c r="L16" s="69"/>
      <c r="M16" s="69"/>
      <c r="N16" s="68">
        <v>7</v>
      </c>
      <c r="O16" s="69"/>
      <c r="P16" s="69"/>
      <c r="Q16" s="68">
        <v>13</v>
      </c>
      <c r="R16" s="68">
        <v>4</v>
      </c>
      <c r="S16" s="68">
        <v>13</v>
      </c>
      <c r="T16" s="68">
        <v>4</v>
      </c>
      <c r="U16" s="68">
        <v>7</v>
      </c>
    </row>
    <row r="17" spans="1:21" x14ac:dyDescent="0.25">
      <c r="A17" s="67" t="s">
        <v>34</v>
      </c>
      <c r="B17" s="67" t="s">
        <v>35</v>
      </c>
      <c r="C17" s="68">
        <v>83</v>
      </c>
      <c r="D17" s="68">
        <v>17</v>
      </c>
      <c r="E17" s="69"/>
      <c r="F17" s="69"/>
      <c r="G17" s="69"/>
      <c r="H17" s="68">
        <v>21</v>
      </c>
      <c r="I17" s="69"/>
      <c r="J17" s="69"/>
      <c r="K17" s="68">
        <v>23</v>
      </c>
      <c r="L17" s="69"/>
      <c r="M17" s="69"/>
      <c r="N17" s="68">
        <v>11</v>
      </c>
      <c r="O17" s="69"/>
      <c r="P17" s="69"/>
      <c r="Q17" s="68">
        <v>3</v>
      </c>
      <c r="R17" s="69"/>
      <c r="S17" s="69"/>
      <c r="T17" s="68">
        <v>6</v>
      </c>
      <c r="U17" s="68">
        <v>2</v>
      </c>
    </row>
    <row r="18" spans="1:21" x14ac:dyDescent="0.25">
      <c r="A18" s="67" t="s">
        <v>36</v>
      </c>
      <c r="B18" s="67" t="s">
        <v>16</v>
      </c>
      <c r="C18" s="68">
        <v>25</v>
      </c>
      <c r="D18" s="68">
        <v>5</v>
      </c>
      <c r="E18" s="69"/>
      <c r="F18" s="69"/>
      <c r="G18" s="69"/>
      <c r="H18" s="68">
        <v>14</v>
      </c>
      <c r="I18" s="69"/>
      <c r="J18" s="69"/>
      <c r="K18" s="68">
        <v>2</v>
      </c>
      <c r="L18" s="69"/>
      <c r="M18" s="69"/>
      <c r="N18" s="69"/>
      <c r="O18" s="69"/>
      <c r="P18" s="69"/>
      <c r="Q18" s="68">
        <v>4</v>
      </c>
      <c r="R18" s="69"/>
      <c r="S18" s="69"/>
      <c r="T18" s="69"/>
      <c r="U18" s="69"/>
    </row>
    <row r="19" spans="1:21" x14ac:dyDescent="0.25">
      <c r="A19" s="67" t="s">
        <v>37</v>
      </c>
      <c r="B19" s="67" t="s">
        <v>20</v>
      </c>
      <c r="C19" s="68">
        <v>928</v>
      </c>
      <c r="D19" s="68">
        <v>116</v>
      </c>
      <c r="E19" s="68">
        <v>3</v>
      </c>
      <c r="F19" s="69"/>
      <c r="G19" s="69"/>
      <c r="H19" s="68">
        <v>189</v>
      </c>
      <c r="I19" s="68">
        <v>2</v>
      </c>
      <c r="J19" s="69"/>
      <c r="K19" s="68">
        <v>250</v>
      </c>
      <c r="L19" s="68">
        <v>5</v>
      </c>
      <c r="M19" s="68">
        <v>1</v>
      </c>
      <c r="N19" s="68">
        <v>123</v>
      </c>
      <c r="O19" s="69"/>
      <c r="P19" s="69"/>
      <c r="Q19" s="68">
        <v>81</v>
      </c>
      <c r="R19" s="68">
        <v>16</v>
      </c>
      <c r="S19" s="68">
        <v>35</v>
      </c>
      <c r="T19" s="68">
        <v>34</v>
      </c>
      <c r="U19" s="68">
        <v>73</v>
      </c>
    </row>
    <row r="20" spans="1:21" x14ac:dyDescent="0.25">
      <c r="A20" s="67" t="s">
        <v>38</v>
      </c>
      <c r="B20" s="67" t="s">
        <v>20</v>
      </c>
      <c r="C20" s="68">
        <v>3</v>
      </c>
      <c r="D20" s="69"/>
      <c r="E20" s="69"/>
      <c r="F20" s="69"/>
      <c r="G20" s="69"/>
      <c r="H20" s="69"/>
      <c r="I20" s="69"/>
      <c r="J20" s="69"/>
      <c r="K20" s="68">
        <v>1</v>
      </c>
      <c r="L20" s="69"/>
      <c r="M20" s="69"/>
      <c r="N20" s="68">
        <v>1</v>
      </c>
      <c r="O20" s="69"/>
      <c r="P20" s="69"/>
      <c r="Q20" s="68">
        <v>1</v>
      </c>
      <c r="R20" s="69"/>
      <c r="S20" s="69"/>
      <c r="T20" s="69"/>
      <c r="U20" s="69"/>
    </row>
    <row r="21" spans="1:21" ht="30" x14ac:dyDescent="0.25">
      <c r="A21" s="67" t="s">
        <v>39</v>
      </c>
      <c r="B21" s="67" t="s">
        <v>40</v>
      </c>
      <c r="C21" s="68">
        <v>442</v>
      </c>
      <c r="D21" s="68">
        <v>77</v>
      </c>
      <c r="E21" s="69"/>
      <c r="F21" s="69"/>
      <c r="G21" s="69"/>
      <c r="H21" s="68">
        <v>96</v>
      </c>
      <c r="I21" s="69"/>
      <c r="J21" s="69"/>
      <c r="K21" s="68">
        <v>110</v>
      </c>
      <c r="L21" s="69"/>
      <c r="M21" s="69"/>
      <c r="N21" s="68">
        <v>55</v>
      </c>
      <c r="O21" s="69"/>
      <c r="P21" s="69"/>
      <c r="Q21" s="68">
        <v>31</v>
      </c>
      <c r="R21" s="68">
        <v>1</v>
      </c>
      <c r="S21" s="68">
        <v>27</v>
      </c>
      <c r="T21" s="68">
        <v>8</v>
      </c>
      <c r="U21" s="68">
        <v>37</v>
      </c>
    </row>
    <row r="22" spans="1:21" x14ac:dyDescent="0.25">
      <c r="A22" s="67" t="s">
        <v>41</v>
      </c>
      <c r="B22" s="67" t="s">
        <v>18</v>
      </c>
      <c r="C22" s="68">
        <v>245</v>
      </c>
      <c r="D22" s="68">
        <v>38</v>
      </c>
      <c r="E22" s="69"/>
      <c r="F22" s="69"/>
      <c r="G22" s="69"/>
      <c r="H22" s="68">
        <v>58</v>
      </c>
      <c r="I22" s="69"/>
      <c r="J22" s="69"/>
      <c r="K22" s="68">
        <v>43</v>
      </c>
      <c r="L22" s="69"/>
      <c r="M22" s="69"/>
      <c r="N22" s="68">
        <v>13</v>
      </c>
      <c r="O22" s="69"/>
      <c r="P22" s="69"/>
      <c r="Q22" s="68">
        <v>20</v>
      </c>
      <c r="R22" s="68">
        <v>3</v>
      </c>
      <c r="S22" s="68">
        <v>39</v>
      </c>
      <c r="T22" s="68">
        <v>19</v>
      </c>
      <c r="U22" s="68">
        <v>12</v>
      </c>
    </row>
    <row r="23" spans="1:21" x14ac:dyDescent="0.25">
      <c r="A23" s="67" t="s">
        <v>42</v>
      </c>
      <c r="B23" s="67" t="s">
        <v>20</v>
      </c>
      <c r="C23" s="68">
        <v>51</v>
      </c>
      <c r="D23" s="68">
        <v>5</v>
      </c>
      <c r="E23" s="69"/>
      <c r="F23" s="69"/>
      <c r="G23" s="69"/>
      <c r="H23" s="68">
        <v>11</v>
      </c>
      <c r="I23" s="69"/>
      <c r="J23" s="69"/>
      <c r="K23" s="68">
        <v>7</v>
      </c>
      <c r="L23" s="69"/>
      <c r="M23" s="69"/>
      <c r="N23" s="68">
        <v>7</v>
      </c>
      <c r="O23" s="69"/>
      <c r="P23" s="69"/>
      <c r="Q23" s="68">
        <v>8</v>
      </c>
      <c r="R23" s="68">
        <v>1</v>
      </c>
      <c r="S23" s="68">
        <v>4</v>
      </c>
      <c r="T23" s="69"/>
      <c r="U23" s="68">
        <v>8</v>
      </c>
    </row>
    <row r="24" spans="1:21" x14ac:dyDescent="0.25">
      <c r="A24" s="67" t="s">
        <v>43</v>
      </c>
      <c r="B24" s="67" t="s">
        <v>40</v>
      </c>
      <c r="C24" s="68">
        <v>1305</v>
      </c>
      <c r="D24" s="68">
        <v>235</v>
      </c>
      <c r="E24" s="69"/>
      <c r="F24" s="69"/>
      <c r="G24" s="69"/>
      <c r="H24" s="68">
        <v>262</v>
      </c>
      <c r="I24" s="69"/>
      <c r="J24" s="69"/>
      <c r="K24" s="68">
        <v>293</v>
      </c>
      <c r="L24" s="69"/>
      <c r="M24" s="69"/>
      <c r="N24" s="68">
        <v>127</v>
      </c>
      <c r="O24" s="69"/>
      <c r="P24" s="69"/>
      <c r="Q24" s="68">
        <v>109</v>
      </c>
      <c r="R24" s="68">
        <v>6</v>
      </c>
      <c r="S24" s="68">
        <v>145</v>
      </c>
      <c r="T24" s="68">
        <v>41</v>
      </c>
      <c r="U24" s="68">
        <v>87</v>
      </c>
    </row>
    <row r="25" spans="1:21" x14ac:dyDescent="0.25">
      <c r="A25" s="67" t="s">
        <v>44</v>
      </c>
      <c r="B25" s="67" t="s">
        <v>40</v>
      </c>
      <c r="C25" s="68">
        <v>4</v>
      </c>
      <c r="D25" s="68">
        <v>1</v>
      </c>
      <c r="E25" s="69"/>
      <c r="F25" s="69"/>
      <c r="G25" s="69"/>
      <c r="H25" s="68">
        <v>1</v>
      </c>
      <c r="I25" s="69"/>
      <c r="J25" s="69"/>
      <c r="K25" s="69"/>
      <c r="L25" s="69"/>
      <c r="M25" s="69"/>
      <c r="N25" s="69"/>
      <c r="O25" s="69"/>
      <c r="P25" s="69"/>
      <c r="Q25" s="68">
        <v>1</v>
      </c>
      <c r="R25" s="69"/>
      <c r="S25" s="69"/>
      <c r="T25" s="69"/>
      <c r="U25" s="68">
        <v>1</v>
      </c>
    </row>
    <row r="26" spans="1:21" x14ac:dyDescent="0.25">
      <c r="A26" s="67" t="s">
        <v>45</v>
      </c>
      <c r="B26" s="67" t="s">
        <v>18</v>
      </c>
      <c r="C26" s="68">
        <v>262</v>
      </c>
      <c r="D26" s="68">
        <v>48</v>
      </c>
      <c r="E26" s="69"/>
      <c r="F26" s="69"/>
      <c r="G26" s="69"/>
      <c r="H26" s="68">
        <v>58</v>
      </c>
      <c r="I26" s="69"/>
      <c r="J26" s="69"/>
      <c r="K26" s="68">
        <v>46</v>
      </c>
      <c r="L26" s="69"/>
      <c r="M26" s="69"/>
      <c r="N26" s="68">
        <v>27</v>
      </c>
      <c r="O26" s="69"/>
      <c r="P26" s="69"/>
      <c r="Q26" s="68">
        <v>42</v>
      </c>
      <c r="R26" s="68">
        <v>1</v>
      </c>
      <c r="S26" s="68">
        <v>21</v>
      </c>
      <c r="T26" s="68">
        <v>5</v>
      </c>
      <c r="U26" s="68">
        <v>14</v>
      </c>
    </row>
    <row r="27" spans="1:21" x14ac:dyDescent="0.25">
      <c r="A27" s="67" t="s">
        <v>46</v>
      </c>
      <c r="B27" s="67" t="s">
        <v>40</v>
      </c>
      <c r="C27" s="68">
        <v>612</v>
      </c>
      <c r="D27" s="68">
        <v>108</v>
      </c>
      <c r="E27" s="69"/>
      <c r="F27" s="69"/>
      <c r="G27" s="69"/>
      <c r="H27" s="68">
        <v>149</v>
      </c>
      <c r="I27" s="69"/>
      <c r="J27" s="69"/>
      <c r="K27" s="68">
        <v>138</v>
      </c>
      <c r="L27" s="69"/>
      <c r="M27" s="69"/>
      <c r="N27" s="68">
        <v>64</v>
      </c>
      <c r="O27" s="69"/>
      <c r="P27" s="69"/>
      <c r="Q27" s="68">
        <v>62</v>
      </c>
      <c r="R27" s="68">
        <v>7</v>
      </c>
      <c r="S27" s="68">
        <v>28</v>
      </c>
      <c r="T27" s="68">
        <v>5</v>
      </c>
      <c r="U27" s="68">
        <v>51</v>
      </c>
    </row>
    <row r="28" spans="1:21" x14ac:dyDescent="0.25">
      <c r="A28" s="67" t="s">
        <v>47</v>
      </c>
      <c r="B28" s="67" t="s">
        <v>18</v>
      </c>
      <c r="C28" s="68">
        <v>11</v>
      </c>
      <c r="D28" s="68">
        <v>1</v>
      </c>
      <c r="E28" s="69"/>
      <c r="F28" s="69"/>
      <c r="G28" s="69"/>
      <c r="H28" s="68">
        <v>4</v>
      </c>
      <c r="I28" s="69"/>
      <c r="J28" s="69"/>
      <c r="K28" s="68">
        <v>3</v>
      </c>
      <c r="L28" s="69"/>
      <c r="M28" s="69"/>
      <c r="N28" s="68">
        <v>3</v>
      </c>
      <c r="O28" s="69"/>
      <c r="P28" s="69"/>
      <c r="Q28" s="69"/>
      <c r="R28" s="69"/>
      <c r="S28" s="69"/>
      <c r="T28" s="69"/>
      <c r="U28" s="69"/>
    </row>
    <row r="29" spans="1:21" x14ac:dyDescent="0.25">
      <c r="A29" s="67" t="s">
        <v>48</v>
      </c>
      <c r="B29" s="67" t="s">
        <v>40</v>
      </c>
      <c r="C29" s="68">
        <v>6</v>
      </c>
      <c r="D29" s="68">
        <v>1</v>
      </c>
      <c r="E29" s="69"/>
      <c r="F29" s="69"/>
      <c r="G29" s="69"/>
      <c r="H29" s="68">
        <v>1</v>
      </c>
      <c r="I29" s="69"/>
      <c r="J29" s="69"/>
      <c r="K29" s="68">
        <v>2</v>
      </c>
      <c r="L29" s="69"/>
      <c r="M29" s="69"/>
      <c r="N29" s="68">
        <v>2</v>
      </c>
      <c r="O29" s="69"/>
      <c r="P29" s="69"/>
      <c r="Q29" s="69"/>
      <c r="R29" s="69"/>
      <c r="S29" s="69"/>
      <c r="T29" s="69"/>
      <c r="U29" s="69"/>
    </row>
    <row r="30" spans="1:21" x14ac:dyDescent="0.25">
      <c r="A30" s="67" t="s">
        <v>48</v>
      </c>
      <c r="B30" s="67" t="s">
        <v>18</v>
      </c>
      <c r="C30" s="68">
        <v>37</v>
      </c>
      <c r="D30" s="68">
        <v>8</v>
      </c>
      <c r="E30" s="69"/>
      <c r="F30" s="69"/>
      <c r="G30" s="69"/>
      <c r="H30" s="68">
        <v>4</v>
      </c>
      <c r="I30" s="69"/>
      <c r="J30" s="69"/>
      <c r="K30" s="68">
        <v>11</v>
      </c>
      <c r="L30" s="69"/>
      <c r="M30" s="69"/>
      <c r="N30" s="68">
        <v>2</v>
      </c>
      <c r="O30" s="69"/>
      <c r="P30" s="69"/>
      <c r="Q30" s="68">
        <v>6</v>
      </c>
      <c r="R30" s="68">
        <v>1</v>
      </c>
      <c r="S30" s="69"/>
      <c r="T30" s="69"/>
      <c r="U30" s="68">
        <v>5</v>
      </c>
    </row>
    <row r="31" spans="1:21" x14ac:dyDescent="0.25">
      <c r="A31" s="67" t="s">
        <v>48</v>
      </c>
      <c r="B31" s="67" t="s">
        <v>20</v>
      </c>
      <c r="C31" s="68">
        <v>121</v>
      </c>
      <c r="D31" s="68">
        <v>1</v>
      </c>
      <c r="E31" s="69"/>
      <c r="F31" s="69"/>
      <c r="G31" s="69"/>
      <c r="H31" s="68">
        <v>20</v>
      </c>
      <c r="I31" s="69"/>
      <c r="J31" s="69"/>
      <c r="K31" s="68">
        <v>40</v>
      </c>
      <c r="L31" s="69"/>
      <c r="M31" s="69"/>
      <c r="N31" s="68">
        <v>24</v>
      </c>
      <c r="O31" s="69"/>
      <c r="P31" s="69"/>
      <c r="Q31" s="68">
        <v>27</v>
      </c>
      <c r="R31" s="69"/>
      <c r="S31" s="68">
        <v>1</v>
      </c>
      <c r="T31" s="68">
        <v>1</v>
      </c>
      <c r="U31" s="68">
        <v>7</v>
      </c>
    </row>
    <row r="32" spans="1:21" x14ac:dyDescent="0.25">
      <c r="A32" s="67" t="s">
        <v>48</v>
      </c>
      <c r="B32" s="67" t="s">
        <v>16</v>
      </c>
      <c r="C32" s="68">
        <v>33</v>
      </c>
      <c r="D32" s="68">
        <v>2</v>
      </c>
      <c r="E32" s="69"/>
      <c r="F32" s="69"/>
      <c r="G32" s="69"/>
      <c r="H32" s="68">
        <v>9</v>
      </c>
      <c r="I32" s="69"/>
      <c r="J32" s="69"/>
      <c r="K32" s="68">
        <v>16</v>
      </c>
      <c r="L32" s="69"/>
      <c r="M32" s="69"/>
      <c r="N32" s="69"/>
      <c r="O32" s="69"/>
      <c r="P32" s="69"/>
      <c r="Q32" s="68">
        <v>2</v>
      </c>
      <c r="R32" s="68">
        <v>3</v>
      </c>
      <c r="S32" s="69"/>
      <c r="T32" s="69"/>
      <c r="U32" s="68">
        <v>1</v>
      </c>
    </row>
    <row r="33" spans="1:21" x14ac:dyDescent="0.25">
      <c r="A33" s="67" t="s">
        <v>49</v>
      </c>
      <c r="B33" s="67" t="s">
        <v>20</v>
      </c>
      <c r="C33" s="68">
        <v>47</v>
      </c>
      <c r="D33" s="68">
        <v>5</v>
      </c>
      <c r="E33" s="69"/>
      <c r="F33" s="69"/>
      <c r="G33" s="69"/>
      <c r="H33" s="68">
        <v>18</v>
      </c>
      <c r="I33" s="69"/>
      <c r="J33" s="69"/>
      <c r="K33" s="68">
        <v>14</v>
      </c>
      <c r="L33" s="69"/>
      <c r="M33" s="69"/>
      <c r="N33" s="68">
        <v>3</v>
      </c>
      <c r="O33" s="69"/>
      <c r="P33" s="69"/>
      <c r="Q33" s="68">
        <v>5</v>
      </c>
      <c r="R33" s="69"/>
      <c r="S33" s="69"/>
      <c r="T33" s="69"/>
      <c r="U33" s="68">
        <v>2</v>
      </c>
    </row>
    <row r="34" spans="1:21" x14ac:dyDescent="0.25">
      <c r="A34" s="67" t="s">
        <v>50</v>
      </c>
      <c r="B34" s="67" t="s">
        <v>20</v>
      </c>
      <c r="C34" s="68">
        <v>149</v>
      </c>
      <c r="D34" s="68">
        <v>15</v>
      </c>
      <c r="E34" s="68">
        <v>4</v>
      </c>
      <c r="F34" s="68">
        <v>1</v>
      </c>
      <c r="G34" s="69"/>
      <c r="H34" s="68">
        <v>30</v>
      </c>
      <c r="I34" s="68">
        <v>1</v>
      </c>
      <c r="J34" s="68">
        <v>1</v>
      </c>
      <c r="K34" s="68">
        <v>39</v>
      </c>
      <c r="L34" s="68">
        <v>1</v>
      </c>
      <c r="M34" s="69"/>
      <c r="N34" s="68">
        <v>20</v>
      </c>
      <c r="O34" s="69"/>
      <c r="P34" s="68">
        <v>1</v>
      </c>
      <c r="Q34" s="68">
        <v>25</v>
      </c>
      <c r="R34" s="68">
        <v>2</v>
      </c>
      <c r="S34" s="69"/>
      <c r="T34" s="69"/>
      <c r="U34" s="68">
        <v>9</v>
      </c>
    </row>
    <row r="35" spans="1:21" x14ac:dyDescent="0.25">
      <c r="A35" s="67" t="s">
        <v>51</v>
      </c>
      <c r="B35" s="67" t="s">
        <v>18</v>
      </c>
      <c r="C35" s="68">
        <v>494</v>
      </c>
      <c r="D35" s="68">
        <v>165</v>
      </c>
      <c r="E35" s="68">
        <v>3</v>
      </c>
      <c r="F35" s="68">
        <v>1</v>
      </c>
      <c r="G35" s="69"/>
      <c r="H35" s="68">
        <v>98</v>
      </c>
      <c r="I35" s="68">
        <v>1</v>
      </c>
      <c r="J35" s="68">
        <v>6</v>
      </c>
      <c r="K35" s="68">
        <v>128</v>
      </c>
      <c r="L35" s="68">
        <v>2</v>
      </c>
      <c r="M35" s="68">
        <v>1</v>
      </c>
      <c r="N35" s="68">
        <v>46</v>
      </c>
      <c r="O35" s="69"/>
      <c r="P35" s="69"/>
      <c r="Q35" s="68">
        <v>18</v>
      </c>
      <c r="R35" s="68">
        <v>6</v>
      </c>
      <c r="S35" s="69"/>
      <c r="T35" s="69"/>
      <c r="U35" s="68">
        <v>19</v>
      </c>
    </row>
    <row r="36" spans="1:21" x14ac:dyDescent="0.25">
      <c r="A36" s="67" t="s">
        <v>52</v>
      </c>
      <c r="B36" s="67" t="s">
        <v>40</v>
      </c>
      <c r="C36" s="68">
        <v>1374</v>
      </c>
      <c r="D36" s="68">
        <v>177</v>
      </c>
      <c r="E36" s="68">
        <v>11</v>
      </c>
      <c r="F36" s="68">
        <v>3</v>
      </c>
      <c r="G36" s="69"/>
      <c r="H36" s="68">
        <v>291</v>
      </c>
      <c r="I36" s="68">
        <v>6</v>
      </c>
      <c r="J36" s="68">
        <v>6</v>
      </c>
      <c r="K36" s="68">
        <v>274</v>
      </c>
      <c r="L36" s="68">
        <v>5</v>
      </c>
      <c r="M36" s="68">
        <v>1</v>
      </c>
      <c r="N36" s="68">
        <v>148</v>
      </c>
      <c r="O36" s="68">
        <v>1</v>
      </c>
      <c r="P36" s="69"/>
      <c r="Q36" s="68">
        <v>83</v>
      </c>
      <c r="R36" s="68">
        <v>12</v>
      </c>
      <c r="S36" s="68">
        <v>88</v>
      </c>
      <c r="T36" s="68">
        <v>195</v>
      </c>
      <c r="U36" s="68">
        <v>73</v>
      </c>
    </row>
    <row r="37" spans="1:21" x14ac:dyDescent="0.25">
      <c r="A37" s="67" t="s">
        <v>53</v>
      </c>
      <c r="B37" s="67" t="s">
        <v>16</v>
      </c>
      <c r="C37" s="68">
        <v>232</v>
      </c>
      <c r="D37" s="68">
        <v>96</v>
      </c>
      <c r="E37" s="69"/>
      <c r="F37" s="69"/>
      <c r="G37" s="69"/>
      <c r="H37" s="68">
        <v>79</v>
      </c>
      <c r="I37" s="69"/>
      <c r="J37" s="69"/>
      <c r="K37" s="68">
        <v>23</v>
      </c>
      <c r="L37" s="69"/>
      <c r="M37" s="69"/>
      <c r="N37" s="68">
        <v>8</v>
      </c>
      <c r="O37" s="69"/>
      <c r="P37" s="69"/>
      <c r="Q37" s="68">
        <v>9</v>
      </c>
      <c r="R37" s="68">
        <v>2</v>
      </c>
      <c r="S37" s="69"/>
      <c r="T37" s="69"/>
      <c r="U37" s="68">
        <v>15</v>
      </c>
    </row>
    <row r="38" spans="1:21" x14ac:dyDescent="0.25">
      <c r="A38" s="67" t="s">
        <v>54</v>
      </c>
      <c r="B38" s="67" t="s">
        <v>24</v>
      </c>
      <c r="C38" s="68">
        <v>139</v>
      </c>
      <c r="D38" s="68">
        <v>40</v>
      </c>
      <c r="E38" s="69"/>
      <c r="F38" s="69"/>
      <c r="G38" s="69"/>
      <c r="H38" s="68">
        <v>35</v>
      </c>
      <c r="I38" s="69"/>
      <c r="J38" s="69"/>
      <c r="K38" s="68">
        <v>30</v>
      </c>
      <c r="L38" s="69"/>
      <c r="M38" s="69"/>
      <c r="N38" s="68">
        <v>7</v>
      </c>
      <c r="O38" s="69"/>
      <c r="P38" s="69"/>
      <c r="Q38" s="68">
        <v>8</v>
      </c>
      <c r="R38" s="69"/>
      <c r="S38" s="68">
        <v>11</v>
      </c>
      <c r="T38" s="68">
        <v>3</v>
      </c>
      <c r="U38" s="68">
        <v>5</v>
      </c>
    </row>
    <row r="39" spans="1:21" x14ac:dyDescent="0.25">
      <c r="A39" s="67" t="s">
        <v>55</v>
      </c>
      <c r="B39" s="67" t="s">
        <v>20</v>
      </c>
      <c r="C39" s="68">
        <v>63</v>
      </c>
      <c r="D39" s="68">
        <v>19</v>
      </c>
      <c r="E39" s="69"/>
      <c r="F39" s="69"/>
      <c r="G39" s="69"/>
      <c r="H39" s="68">
        <v>16</v>
      </c>
      <c r="I39" s="69"/>
      <c r="J39" s="69"/>
      <c r="K39" s="68">
        <v>9</v>
      </c>
      <c r="L39" s="69"/>
      <c r="M39" s="69"/>
      <c r="N39" s="68">
        <v>9</v>
      </c>
      <c r="O39" s="69"/>
      <c r="P39" s="69"/>
      <c r="Q39" s="68">
        <v>6</v>
      </c>
      <c r="R39" s="69"/>
      <c r="S39" s="69"/>
      <c r="T39" s="69"/>
      <c r="U39" s="68">
        <v>4</v>
      </c>
    </row>
    <row r="40" spans="1:21" x14ac:dyDescent="0.25">
      <c r="A40" s="67" t="s">
        <v>56</v>
      </c>
      <c r="B40" s="67" t="s">
        <v>57</v>
      </c>
      <c r="C40" s="68">
        <v>13</v>
      </c>
      <c r="D40" s="68">
        <v>4</v>
      </c>
      <c r="E40" s="69"/>
      <c r="F40" s="69"/>
      <c r="G40" s="68">
        <v>4</v>
      </c>
      <c r="H40" s="68">
        <v>2</v>
      </c>
      <c r="I40" s="69"/>
      <c r="J40" s="69"/>
      <c r="K40" s="68">
        <v>1</v>
      </c>
      <c r="L40" s="69"/>
      <c r="M40" s="69"/>
      <c r="N40" s="69"/>
      <c r="O40" s="69"/>
      <c r="P40" s="69"/>
      <c r="Q40" s="68">
        <v>1</v>
      </c>
      <c r="R40" s="68">
        <v>1</v>
      </c>
      <c r="S40" s="69"/>
      <c r="T40" s="69"/>
      <c r="U40" s="6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workbookViewId="0">
      <selection activeCell="H6" sqref="H6"/>
    </sheetView>
  </sheetViews>
  <sheetFormatPr defaultRowHeight="12" x14ac:dyDescent="0.2"/>
  <cols>
    <col min="1" max="1" width="35.28515625" style="80" customWidth="1"/>
    <col min="2" max="2" width="7.5703125" style="80" customWidth="1"/>
    <col min="3" max="3" width="8.140625" style="80" customWidth="1"/>
    <col min="4" max="4" width="8.7109375" style="80" customWidth="1"/>
    <col min="5" max="6" width="9.140625" style="80"/>
    <col min="7" max="7" width="8.28515625" style="80" customWidth="1"/>
    <col min="8" max="8" width="8.140625" style="80" customWidth="1"/>
    <col min="9" max="9" width="9.140625" style="80"/>
    <col min="10" max="10" width="27.140625" style="80" customWidth="1"/>
    <col min="11" max="16384" width="9.140625" style="80"/>
  </cols>
  <sheetData>
    <row r="1" spans="1:17" x14ac:dyDescent="0.2">
      <c r="A1" s="80" t="s">
        <v>104</v>
      </c>
    </row>
    <row r="2" spans="1:17" x14ac:dyDescent="0.2">
      <c r="A2" s="81" t="s">
        <v>464</v>
      </c>
      <c r="B2" s="81" t="s">
        <v>14</v>
      </c>
      <c r="C2" s="81" t="s">
        <v>1</v>
      </c>
      <c r="D2" s="81" t="s">
        <v>2</v>
      </c>
      <c r="E2" s="81" t="s">
        <v>3</v>
      </c>
      <c r="F2" s="81" t="s">
        <v>4</v>
      </c>
      <c r="G2" s="81" t="s">
        <v>5</v>
      </c>
      <c r="H2" s="81" t="s">
        <v>12</v>
      </c>
    </row>
    <row r="3" spans="1:17" x14ac:dyDescent="0.2">
      <c r="A3" s="82" t="s">
        <v>52</v>
      </c>
      <c r="B3" s="82" t="s">
        <v>40</v>
      </c>
      <c r="C3" s="83">
        <v>141</v>
      </c>
      <c r="D3" s="83">
        <v>37</v>
      </c>
      <c r="E3" s="83">
        <v>115</v>
      </c>
      <c r="F3" s="83">
        <v>32</v>
      </c>
      <c r="G3" s="83">
        <v>25</v>
      </c>
      <c r="H3" s="83">
        <v>350</v>
      </c>
    </row>
    <row r="4" spans="1:17" x14ac:dyDescent="0.2">
      <c r="A4" s="82" t="s">
        <v>43</v>
      </c>
      <c r="B4" s="82" t="s">
        <v>40</v>
      </c>
      <c r="C4" s="84"/>
      <c r="D4" s="83">
        <v>24</v>
      </c>
      <c r="E4" s="83">
        <v>191</v>
      </c>
      <c r="F4" s="83">
        <v>73</v>
      </c>
      <c r="G4" s="83">
        <v>26</v>
      </c>
      <c r="H4" s="83">
        <v>314</v>
      </c>
    </row>
    <row r="5" spans="1:17" x14ac:dyDescent="0.2">
      <c r="A5" s="82" t="s">
        <v>46</v>
      </c>
      <c r="B5" s="82" t="s">
        <v>40</v>
      </c>
      <c r="C5" s="84"/>
      <c r="D5" s="83">
        <v>3</v>
      </c>
      <c r="E5" s="83">
        <v>124</v>
      </c>
      <c r="F5" s="83">
        <v>13</v>
      </c>
      <c r="G5" s="83">
        <v>1</v>
      </c>
      <c r="H5" s="83">
        <v>141</v>
      </c>
    </row>
    <row r="6" spans="1:17" x14ac:dyDescent="0.2">
      <c r="A6" s="82" t="s">
        <v>39</v>
      </c>
      <c r="B6" s="82" t="s">
        <v>40</v>
      </c>
      <c r="C6" s="84"/>
      <c r="D6" s="83">
        <v>2</v>
      </c>
      <c r="E6" s="83">
        <v>88</v>
      </c>
      <c r="F6" s="83">
        <v>11</v>
      </c>
      <c r="G6" s="83">
        <v>3</v>
      </c>
      <c r="H6" s="83">
        <v>104</v>
      </c>
    </row>
    <row r="7" spans="1:17" x14ac:dyDescent="0.2">
      <c r="A7" s="82" t="s">
        <v>44</v>
      </c>
      <c r="B7" s="82" t="s">
        <v>40</v>
      </c>
      <c r="C7" s="84"/>
      <c r="D7" s="84"/>
      <c r="E7" s="83">
        <v>1</v>
      </c>
      <c r="F7" s="84"/>
      <c r="G7" s="84"/>
      <c r="H7" s="83">
        <v>1</v>
      </c>
    </row>
    <row r="8" spans="1:17" x14ac:dyDescent="0.2">
      <c r="A8" s="82" t="s">
        <v>48</v>
      </c>
      <c r="B8" s="82" t="s">
        <v>40</v>
      </c>
      <c r="C8" s="84"/>
      <c r="D8" s="84"/>
      <c r="E8" s="83">
        <v>1</v>
      </c>
      <c r="F8" s="84"/>
      <c r="G8" s="84"/>
      <c r="H8" s="83">
        <v>1</v>
      </c>
      <c r="J8" s="81" t="s">
        <v>464</v>
      </c>
      <c r="K8" s="81" t="s">
        <v>14</v>
      </c>
      <c r="L8" s="81" t="s">
        <v>1</v>
      </c>
      <c r="M8" s="81" t="s">
        <v>2</v>
      </c>
      <c r="N8" s="81" t="s">
        <v>3</v>
      </c>
      <c r="O8" s="81" t="s">
        <v>4</v>
      </c>
      <c r="P8" s="81" t="s">
        <v>5</v>
      </c>
      <c r="Q8" s="81" t="s">
        <v>12</v>
      </c>
    </row>
    <row r="9" spans="1:17" x14ac:dyDescent="0.2">
      <c r="A9" s="82" t="s">
        <v>33</v>
      </c>
      <c r="B9" s="82" t="s">
        <v>24</v>
      </c>
      <c r="C9" s="84"/>
      <c r="D9" s="83">
        <v>22</v>
      </c>
      <c r="E9" s="84"/>
      <c r="F9" s="83">
        <v>25</v>
      </c>
      <c r="G9" s="84"/>
      <c r="H9" s="83">
        <v>47</v>
      </c>
      <c r="J9" s="82" t="s">
        <v>33</v>
      </c>
      <c r="K9" s="82" t="s">
        <v>24</v>
      </c>
      <c r="L9" s="84"/>
      <c r="M9" s="83">
        <v>22</v>
      </c>
      <c r="N9" s="84"/>
      <c r="O9" s="83">
        <v>25</v>
      </c>
      <c r="P9" s="84"/>
      <c r="Q9" s="83">
        <v>47</v>
      </c>
    </row>
    <row r="10" spans="1:17" x14ac:dyDescent="0.2">
      <c r="A10" s="82" t="s">
        <v>54</v>
      </c>
      <c r="B10" s="82" t="s">
        <v>24</v>
      </c>
      <c r="C10" s="84"/>
      <c r="D10" s="83">
        <v>2</v>
      </c>
      <c r="E10" s="84"/>
      <c r="F10" s="83">
        <v>28</v>
      </c>
      <c r="G10" s="84"/>
      <c r="H10" s="83">
        <v>30</v>
      </c>
      <c r="J10" s="82" t="s">
        <v>54</v>
      </c>
      <c r="K10" s="82" t="s">
        <v>24</v>
      </c>
      <c r="L10" s="84"/>
      <c r="M10" s="83">
        <v>2</v>
      </c>
      <c r="N10" s="84"/>
      <c r="O10" s="83">
        <v>28</v>
      </c>
      <c r="P10" s="84"/>
      <c r="Q10" s="83">
        <v>30</v>
      </c>
    </row>
    <row r="11" spans="1:17" x14ac:dyDescent="0.2">
      <c r="A11" s="82" t="s">
        <v>23</v>
      </c>
      <c r="B11" s="82" t="s">
        <v>24</v>
      </c>
      <c r="C11" s="84"/>
      <c r="D11" s="84"/>
      <c r="E11" s="84"/>
      <c r="F11" s="83">
        <v>27</v>
      </c>
      <c r="G11" s="84"/>
      <c r="H11" s="83">
        <v>27</v>
      </c>
      <c r="J11" s="82" t="s">
        <v>23</v>
      </c>
      <c r="K11" s="82" t="s">
        <v>24</v>
      </c>
      <c r="L11" s="84"/>
      <c r="M11" s="84"/>
      <c r="N11" s="84"/>
      <c r="O11" s="83">
        <v>27</v>
      </c>
      <c r="P11" s="84"/>
      <c r="Q11" s="83">
        <v>27</v>
      </c>
    </row>
    <row r="12" spans="1:17" x14ac:dyDescent="0.2">
      <c r="A12" s="82" t="s">
        <v>25</v>
      </c>
      <c r="B12" s="82" t="s">
        <v>18</v>
      </c>
      <c r="C12" s="83">
        <v>5</v>
      </c>
      <c r="D12" s="83">
        <v>14</v>
      </c>
      <c r="E12" s="83">
        <v>142</v>
      </c>
      <c r="F12" s="83">
        <v>20</v>
      </c>
      <c r="G12" s="83">
        <v>13</v>
      </c>
      <c r="H12" s="83">
        <v>194</v>
      </c>
    </row>
    <row r="13" spans="1:17" x14ac:dyDescent="0.2">
      <c r="A13" s="82" t="s">
        <v>29</v>
      </c>
      <c r="B13" s="82" t="s">
        <v>18</v>
      </c>
      <c r="C13" s="83">
        <v>2</v>
      </c>
      <c r="D13" s="83">
        <v>1</v>
      </c>
      <c r="E13" s="83">
        <v>141</v>
      </c>
      <c r="F13" s="83">
        <v>24</v>
      </c>
      <c r="G13" s="83">
        <v>23</v>
      </c>
      <c r="H13" s="83">
        <v>191</v>
      </c>
    </row>
    <row r="14" spans="1:17" x14ac:dyDescent="0.2">
      <c r="A14" s="82" t="s">
        <v>51</v>
      </c>
      <c r="B14" s="82" t="s">
        <v>18</v>
      </c>
      <c r="C14" s="83">
        <v>88</v>
      </c>
      <c r="D14" s="83">
        <v>18</v>
      </c>
      <c r="E14" s="84"/>
      <c r="F14" s="84"/>
      <c r="G14" s="83">
        <v>38</v>
      </c>
      <c r="H14" s="83">
        <v>144</v>
      </c>
    </row>
    <row r="15" spans="1:17" x14ac:dyDescent="0.2">
      <c r="A15" s="82" t="s">
        <v>45</v>
      </c>
      <c r="B15" s="82" t="s">
        <v>18</v>
      </c>
      <c r="C15" s="84"/>
      <c r="D15" s="83">
        <v>8</v>
      </c>
      <c r="E15" s="83">
        <v>49</v>
      </c>
      <c r="F15" s="83">
        <v>11</v>
      </c>
      <c r="G15" s="84"/>
      <c r="H15" s="83">
        <v>68</v>
      </c>
      <c r="J15" s="81" t="s">
        <v>464</v>
      </c>
      <c r="K15" s="81" t="s">
        <v>14</v>
      </c>
      <c r="L15" s="81" t="s">
        <v>1</v>
      </c>
      <c r="M15" s="81" t="s">
        <v>2</v>
      </c>
      <c r="N15" s="81" t="s">
        <v>3</v>
      </c>
      <c r="O15" s="81" t="s">
        <v>4</v>
      </c>
      <c r="P15" s="81" t="s">
        <v>5</v>
      </c>
      <c r="Q15" s="81" t="s">
        <v>12</v>
      </c>
    </row>
    <row r="16" spans="1:17" x14ac:dyDescent="0.2">
      <c r="A16" s="82" t="s">
        <v>41</v>
      </c>
      <c r="B16" s="82" t="s">
        <v>18</v>
      </c>
      <c r="C16" s="84"/>
      <c r="D16" s="83">
        <v>1</v>
      </c>
      <c r="E16" s="83">
        <v>9</v>
      </c>
      <c r="F16" s="83">
        <v>48</v>
      </c>
      <c r="G16" s="83">
        <v>2</v>
      </c>
      <c r="H16" s="83">
        <v>60</v>
      </c>
      <c r="J16" s="82" t="s">
        <v>25</v>
      </c>
      <c r="K16" s="82" t="s">
        <v>18</v>
      </c>
      <c r="L16" s="83">
        <v>5</v>
      </c>
      <c r="M16" s="83">
        <v>14</v>
      </c>
      <c r="N16" s="83">
        <v>142</v>
      </c>
      <c r="O16" s="83">
        <v>20</v>
      </c>
      <c r="P16" s="83">
        <v>13</v>
      </c>
      <c r="Q16" s="83">
        <v>194</v>
      </c>
    </row>
    <row r="17" spans="1:17" x14ac:dyDescent="0.2">
      <c r="A17" s="82" t="s">
        <v>17</v>
      </c>
      <c r="B17" s="82" t="s">
        <v>18</v>
      </c>
      <c r="C17" s="84"/>
      <c r="D17" s="84"/>
      <c r="E17" s="83">
        <v>18</v>
      </c>
      <c r="F17" s="83">
        <v>6</v>
      </c>
      <c r="G17" s="83">
        <v>1</v>
      </c>
      <c r="H17" s="83">
        <v>25</v>
      </c>
      <c r="J17" s="82" t="s">
        <v>29</v>
      </c>
      <c r="K17" s="82" t="s">
        <v>18</v>
      </c>
      <c r="L17" s="83">
        <v>2</v>
      </c>
      <c r="M17" s="83">
        <v>1</v>
      </c>
      <c r="N17" s="83">
        <v>141</v>
      </c>
      <c r="O17" s="83">
        <v>24</v>
      </c>
      <c r="P17" s="83">
        <v>23</v>
      </c>
      <c r="Q17" s="83">
        <v>191</v>
      </c>
    </row>
    <row r="18" spans="1:17" x14ac:dyDescent="0.2">
      <c r="A18" s="82" t="s">
        <v>48</v>
      </c>
      <c r="B18" s="82" t="s">
        <v>18</v>
      </c>
      <c r="C18" s="84"/>
      <c r="D18" s="84"/>
      <c r="E18" s="83">
        <v>10</v>
      </c>
      <c r="F18" s="84"/>
      <c r="G18" s="84"/>
      <c r="H18" s="83">
        <v>10</v>
      </c>
      <c r="J18" s="82" t="s">
        <v>51</v>
      </c>
      <c r="K18" s="82" t="s">
        <v>18</v>
      </c>
      <c r="L18" s="83">
        <v>88</v>
      </c>
      <c r="M18" s="83">
        <v>18</v>
      </c>
      <c r="N18" s="84"/>
      <c r="O18" s="84"/>
      <c r="P18" s="83">
        <v>38</v>
      </c>
      <c r="Q18" s="83">
        <v>144</v>
      </c>
    </row>
    <row r="19" spans="1:17" x14ac:dyDescent="0.2">
      <c r="A19" s="82" t="s">
        <v>31</v>
      </c>
      <c r="B19" s="82" t="s">
        <v>18</v>
      </c>
      <c r="C19" s="84"/>
      <c r="D19" s="84"/>
      <c r="E19" s="83">
        <v>3</v>
      </c>
      <c r="F19" s="83">
        <v>1</v>
      </c>
      <c r="G19" s="84"/>
      <c r="H19" s="83">
        <v>4</v>
      </c>
      <c r="J19" s="82" t="s">
        <v>45</v>
      </c>
      <c r="K19" s="82" t="s">
        <v>18</v>
      </c>
      <c r="L19" s="84"/>
      <c r="M19" s="83">
        <v>8</v>
      </c>
      <c r="N19" s="83">
        <v>49</v>
      </c>
      <c r="O19" s="83">
        <v>11</v>
      </c>
      <c r="P19" s="84"/>
      <c r="Q19" s="83">
        <v>68</v>
      </c>
    </row>
    <row r="20" spans="1:17" x14ac:dyDescent="0.2">
      <c r="A20" s="82" t="s">
        <v>47</v>
      </c>
      <c r="B20" s="82" t="s">
        <v>18</v>
      </c>
      <c r="C20" s="84"/>
      <c r="D20" s="83">
        <v>3</v>
      </c>
      <c r="E20" s="84"/>
      <c r="F20" s="84"/>
      <c r="G20" s="84"/>
      <c r="H20" s="83">
        <v>3</v>
      </c>
      <c r="J20" s="82" t="s">
        <v>41</v>
      </c>
      <c r="K20" s="82" t="s">
        <v>18</v>
      </c>
      <c r="L20" s="84"/>
      <c r="M20" s="83">
        <v>1</v>
      </c>
      <c r="N20" s="83">
        <v>9</v>
      </c>
      <c r="O20" s="83">
        <v>48</v>
      </c>
      <c r="P20" s="83">
        <v>2</v>
      </c>
      <c r="Q20" s="83">
        <v>60</v>
      </c>
    </row>
    <row r="21" spans="1:17" x14ac:dyDescent="0.2">
      <c r="A21" s="82" t="s">
        <v>34</v>
      </c>
      <c r="B21" s="82" t="s">
        <v>35</v>
      </c>
      <c r="C21" s="84"/>
      <c r="D21" s="84"/>
      <c r="E21" s="83">
        <v>36</v>
      </c>
      <c r="F21" s="84"/>
      <c r="G21" s="84"/>
      <c r="H21" s="83">
        <v>36</v>
      </c>
      <c r="J21" s="82" t="s">
        <v>17</v>
      </c>
      <c r="K21" s="82" t="s">
        <v>18</v>
      </c>
      <c r="L21" s="84"/>
      <c r="M21" s="84"/>
      <c r="N21" s="83">
        <v>18</v>
      </c>
      <c r="O21" s="83">
        <v>6</v>
      </c>
      <c r="P21" s="83">
        <v>1</v>
      </c>
      <c r="Q21" s="83">
        <v>25</v>
      </c>
    </row>
    <row r="22" spans="1:17" x14ac:dyDescent="0.2">
      <c r="A22" s="82" t="s">
        <v>37</v>
      </c>
      <c r="B22" s="82" t="s">
        <v>20</v>
      </c>
      <c r="C22" s="83">
        <v>145</v>
      </c>
      <c r="D22" s="84"/>
      <c r="E22" s="84"/>
      <c r="F22" s="83">
        <v>112</v>
      </c>
      <c r="G22" s="83">
        <v>33</v>
      </c>
      <c r="H22" s="83">
        <v>290</v>
      </c>
      <c r="J22" s="82" t="s">
        <v>48</v>
      </c>
      <c r="K22" s="82" t="s">
        <v>18</v>
      </c>
      <c r="L22" s="84"/>
      <c r="M22" s="84"/>
      <c r="N22" s="83">
        <v>10</v>
      </c>
      <c r="O22" s="84"/>
      <c r="P22" s="84"/>
      <c r="Q22" s="83">
        <v>10</v>
      </c>
    </row>
    <row r="23" spans="1:17" x14ac:dyDescent="0.2">
      <c r="A23" s="82" t="s">
        <v>21</v>
      </c>
      <c r="B23" s="82" t="s">
        <v>20</v>
      </c>
      <c r="C23" s="83">
        <v>74</v>
      </c>
      <c r="D23" s="84"/>
      <c r="E23" s="84"/>
      <c r="F23" s="83">
        <v>55</v>
      </c>
      <c r="G23" s="83">
        <v>4</v>
      </c>
      <c r="H23" s="83">
        <v>133</v>
      </c>
      <c r="J23" s="82" t="s">
        <v>31</v>
      </c>
      <c r="K23" s="82" t="s">
        <v>18</v>
      </c>
      <c r="L23" s="84"/>
      <c r="M23" s="84"/>
      <c r="N23" s="83">
        <v>3</v>
      </c>
      <c r="O23" s="83">
        <v>1</v>
      </c>
      <c r="P23" s="84"/>
      <c r="Q23" s="83">
        <v>4</v>
      </c>
    </row>
    <row r="24" spans="1:17" x14ac:dyDescent="0.2">
      <c r="A24" s="82" t="s">
        <v>19</v>
      </c>
      <c r="B24" s="82" t="s">
        <v>20</v>
      </c>
      <c r="C24" s="84"/>
      <c r="D24" s="83">
        <v>26</v>
      </c>
      <c r="E24" s="84"/>
      <c r="F24" s="83">
        <v>61</v>
      </c>
      <c r="G24" s="83">
        <v>17</v>
      </c>
      <c r="H24" s="83">
        <v>104</v>
      </c>
      <c r="J24" s="82" t="s">
        <v>47</v>
      </c>
      <c r="K24" s="82" t="s">
        <v>18</v>
      </c>
      <c r="L24" s="84"/>
      <c r="M24" s="83">
        <v>3</v>
      </c>
      <c r="N24" s="84"/>
      <c r="O24" s="84"/>
      <c r="P24" s="84"/>
      <c r="Q24" s="83">
        <v>3</v>
      </c>
    </row>
    <row r="25" spans="1:17" x14ac:dyDescent="0.2">
      <c r="A25" s="82" t="s">
        <v>32</v>
      </c>
      <c r="B25" s="82" t="s">
        <v>20</v>
      </c>
      <c r="C25" s="84"/>
      <c r="D25" s="83">
        <v>19</v>
      </c>
      <c r="E25" s="84"/>
      <c r="F25" s="83">
        <v>60</v>
      </c>
      <c r="G25" s="83">
        <v>10</v>
      </c>
      <c r="H25" s="83">
        <v>89</v>
      </c>
      <c r="J25" s="82" t="s">
        <v>34</v>
      </c>
      <c r="K25" s="82" t="s">
        <v>35</v>
      </c>
      <c r="L25" s="84"/>
      <c r="M25" s="84"/>
      <c r="N25" s="83">
        <v>36</v>
      </c>
      <c r="O25" s="84"/>
      <c r="P25" s="84"/>
      <c r="Q25" s="83">
        <v>36</v>
      </c>
    </row>
    <row r="26" spans="1:17" x14ac:dyDescent="0.2">
      <c r="A26" s="82" t="s">
        <v>50</v>
      </c>
      <c r="B26" s="82" t="s">
        <v>20</v>
      </c>
      <c r="C26" s="83">
        <v>12</v>
      </c>
      <c r="D26" s="84"/>
      <c r="E26" s="84"/>
      <c r="F26" s="83">
        <v>23</v>
      </c>
      <c r="G26" s="83">
        <v>3</v>
      </c>
      <c r="H26" s="83">
        <v>38</v>
      </c>
    </row>
    <row r="27" spans="1:17" x14ac:dyDescent="0.2">
      <c r="A27" s="82" t="s">
        <v>48</v>
      </c>
      <c r="B27" s="82" t="s">
        <v>20</v>
      </c>
      <c r="C27" s="84"/>
      <c r="D27" s="83">
        <v>31</v>
      </c>
      <c r="E27" s="83">
        <v>2</v>
      </c>
      <c r="F27" s="84"/>
      <c r="G27" s="84"/>
      <c r="H27" s="83">
        <v>33</v>
      </c>
    </row>
    <row r="28" spans="1:17" x14ac:dyDescent="0.2">
      <c r="A28" s="82" t="s">
        <v>22</v>
      </c>
      <c r="B28" s="82" t="s">
        <v>20</v>
      </c>
      <c r="C28" s="84"/>
      <c r="D28" s="84"/>
      <c r="E28" s="84"/>
      <c r="F28" s="83">
        <v>31</v>
      </c>
      <c r="G28" s="84"/>
      <c r="H28" s="83">
        <v>31</v>
      </c>
      <c r="J28" s="81" t="s">
        <v>464</v>
      </c>
      <c r="K28" s="81" t="s">
        <v>14</v>
      </c>
      <c r="L28" s="81" t="s">
        <v>1</v>
      </c>
      <c r="M28" s="81" t="s">
        <v>2</v>
      </c>
      <c r="N28" s="81" t="s">
        <v>3</v>
      </c>
      <c r="O28" s="81" t="s">
        <v>4</v>
      </c>
      <c r="P28" s="81" t="s">
        <v>5</v>
      </c>
      <c r="Q28" s="81" t="s">
        <v>12</v>
      </c>
    </row>
    <row r="29" spans="1:17" x14ac:dyDescent="0.2">
      <c r="A29" s="82" t="s">
        <v>30</v>
      </c>
      <c r="B29" s="82" t="s">
        <v>20</v>
      </c>
      <c r="C29" s="84"/>
      <c r="D29" s="84"/>
      <c r="E29" s="84"/>
      <c r="F29" s="83">
        <v>21</v>
      </c>
      <c r="G29" s="83">
        <v>2</v>
      </c>
      <c r="H29" s="83">
        <v>23</v>
      </c>
      <c r="J29" s="82" t="s">
        <v>37</v>
      </c>
      <c r="K29" s="82" t="s">
        <v>20</v>
      </c>
      <c r="L29" s="83">
        <v>145</v>
      </c>
      <c r="M29" s="84"/>
      <c r="N29" s="84"/>
      <c r="O29" s="83">
        <v>112</v>
      </c>
      <c r="P29" s="83">
        <v>33</v>
      </c>
      <c r="Q29" s="83">
        <v>290</v>
      </c>
    </row>
    <row r="30" spans="1:17" x14ac:dyDescent="0.2">
      <c r="A30" s="82" t="s">
        <v>27</v>
      </c>
      <c r="B30" s="82" t="s">
        <v>20</v>
      </c>
      <c r="C30" s="84"/>
      <c r="D30" s="84"/>
      <c r="E30" s="84"/>
      <c r="F30" s="83">
        <v>19</v>
      </c>
      <c r="G30" s="84"/>
      <c r="H30" s="83">
        <v>19</v>
      </c>
      <c r="J30" s="82" t="s">
        <v>21</v>
      </c>
      <c r="K30" s="82" t="s">
        <v>20</v>
      </c>
      <c r="L30" s="83">
        <v>74</v>
      </c>
      <c r="M30" s="84"/>
      <c r="N30" s="84"/>
      <c r="O30" s="83">
        <v>55</v>
      </c>
      <c r="P30" s="83">
        <v>4</v>
      </c>
      <c r="Q30" s="83">
        <v>133</v>
      </c>
    </row>
    <row r="31" spans="1:17" x14ac:dyDescent="0.2">
      <c r="A31" s="82" t="s">
        <v>55</v>
      </c>
      <c r="B31" s="82" t="s">
        <v>20</v>
      </c>
      <c r="C31" s="84"/>
      <c r="D31" s="84"/>
      <c r="E31" s="83">
        <v>16</v>
      </c>
      <c r="F31" s="84"/>
      <c r="G31" s="83">
        <v>1</v>
      </c>
      <c r="H31" s="83">
        <v>17</v>
      </c>
      <c r="J31" s="82" t="s">
        <v>19</v>
      </c>
      <c r="K31" s="82" t="s">
        <v>20</v>
      </c>
      <c r="L31" s="84"/>
      <c r="M31" s="83">
        <v>26</v>
      </c>
      <c r="N31" s="84"/>
      <c r="O31" s="83">
        <v>61</v>
      </c>
      <c r="P31" s="83">
        <v>17</v>
      </c>
      <c r="Q31" s="83">
        <v>104</v>
      </c>
    </row>
    <row r="32" spans="1:17" ht="24" x14ac:dyDescent="0.2">
      <c r="A32" s="82" t="s">
        <v>49</v>
      </c>
      <c r="B32" s="82" t="s">
        <v>20</v>
      </c>
      <c r="C32" s="84"/>
      <c r="D32" s="84"/>
      <c r="E32" s="84"/>
      <c r="F32" s="83">
        <v>15</v>
      </c>
      <c r="G32" s="84"/>
      <c r="H32" s="83">
        <v>15</v>
      </c>
      <c r="J32" s="82" t="s">
        <v>32</v>
      </c>
      <c r="K32" s="82" t="s">
        <v>20</v>
      </c>
      <c r="L32" s="84"/>
      <c r="M32" s="83">
        <v>19</v>
      </c>
      <c r="N32" s="84"/>
      <c r="O32" s="83">
        <v>60</v>
      </c>
      <c r="P32" s="83">
        <v>10</v>
      </c>
      <c r="Q32" s="83">
        <v>89</v>
      </c>
    </row>
    <row r="33" spans="1:17" x14ac:dyDescent="0.2">
      <c r="A33" s="82" t="s">
        <v>42</v>
      </c>
      <c r="B33" s="82" t="s">
        <v>20</v>
      </c>
      <c r="C33" s="84"/>
      <c r="D33" s="83">
        <v>1</v>
      </c>
      <c r="E33" s="84"/>
      <c r="F33" s="83">
        <v>13</v>
      </c>
      <c r="G33" s="84"/>
      <c r="H33" s="83">
        <v>14</v>
      </c>
      <c r="J33" s="82" t="s">
        <v>50</v>
      </c>
      <c r="K33" s="82" t="s">
        <v>20</v>
      </c>
      <c r="L33" s="83">
        <v>12</v>
      </c>
      <c r="M33" s="84"/>
      <c r="N33" s="84"/>
      <c r="O33" s="83">
        <v>23</v>
      </c>
      <c r="P33" s="83">
        <v>3</v>
      </c>
      <c r="Q33" s="83">
        <v>38</v>
      </c>
    </row>
    <row r="34" spans="1:17" x14ac:dyDescent="0.2">
      <c r="A34" s="82" t="s">
        <v>26</v>
      </c>
      <c r="B34" s="82" t="s">
        <v>20</v>
      </c>
      <c r="C34" s="83">
        <v>2</v>
      </c>
      <c r="D34" s="84"/>
      <c r="E34" s="84"/>
      <c r="F34" s="83">
        <v>8</v>
      </c>
      <c r="G34" s="84"/>
      <c r="H34" s="83">
        <v>10</v>
      </c>
      <c r="J34" s="82" t="s">
        <v>48</v>
      </c>
      <c r="K34" s="82" t="s">
        <v>20</v>
      </c>
      <c r="L34" s="84"/>
      <c r="M34" s="83">
        <v>31</v>
      </c>
      <c r="N34" s="83">
        <v>2</v>
      </c>
      <c r="O34" s="84"/>
      <c r="P34" s="84"/>
      <c r="Q34" s="83">
        <v>33</v>
      </c>
    </row>
    <row r="35" spans="1:17" ht="24" x14ac:dyDescent="0.2">
      <c r="A35" s="82" t="s">
        <v>28</v>
      </c>
      <c r="B35" s="82" t="s">
        <v>20</v>
      </c>
      <c r="C35" s="84"/>
      <c r="D35" s="83">
        <v>6</v>
      </c>
      <c r="E35" s="84"/>
      <c r="F35" s="83">
        <v>2</v>
      </c>
      <c r="G35" s="83">
        <v>2</v>
      </c>
      <c r="H35" s="83">
        <v>10</v>
      </c>
      <c r="J35" s="82" t="s">
        <v>22</v>
      </c>
      <c r="K35" s="82" t="s">
        <v>20</v>
      </c>
      <c r="L35" s="84"/>
      <c r="M35" s="84"/>
      <c r="N35" s="84"/>
      <c r="O35" s="83">
        <v>31</v>
      </c>
      <c r="P35" s="84"/>
      <c r="Q35" s="83">
        <v>31</v>
      </c>
    </row>
    <row r="36" spans="1:17" x14ac:dyDescent="0.2">
      <c r="A36" s="82" t="s">
        <v>38</v>
      </c>
      <c r="B36" s="82" t="s">
        <v>20</v>
      </c>
      <c r="C36" s="84"/>
      <c r="D36" s="84"/>
      <c r="E36" s="84"/>
      <c r="F36" s="84"/>
      <c r="G36" s="83">
        <v>1</v>
      </c>
      <c r="H36" s="83">
        <v>1</v>
      </c>
      <c r="J36" s="82" t="s">
        <v>30</v>
      </c>
      <c r="K36" s="82" t="s">
        <v>20</v>
      </c>
      <c r="L36" s="84"/>
      <c r="M36" s="84"/>
      <c r="N36" s="84"/>
      <c r="O36" s="83">
        <v>21</v>
      </c>
      <c r="P36" s="83">
        <v>2</v>
      </c>
      <c r="Q36" s="83">
        <v>23</v>
      </c>
    </row>
    <row r="37" spans="1:17" ht="24" x14ac:dyDescent="0.2">
      <c r="A37" s="82" t="s">
        <v>53</v>
      </c>
      <c r="B37" s="82" t="s">
        <v>16</v>
      </c>
      <c r="C37" s="83">
        <v>8</v>
      </c>
      <c r="D37" s="84"/>
      <c r="E37" s="83">
        <v>73</v>
      </c>
      <c r="F37" s="83">
        <v>3</v>
      </c>
      <c r="G37" s="84"/>
      <c r="H37" s="83">
        <v>84</v>
      </c>
      <c r="J37" s="82" t="s">
        <v>27</v>
      </c>
      <c r="K37" s="82" t="s">
        <v>20</v>
      </c>
      <c r="L37" s="84"/>
      <c r="M37" s="84"/>
      <c r="N37" s="84"/>
      <c r="O37" s="83">
        <v>19</v>
      </c>
      <c r="P37" s="84"/>
      <c r="Q37" s="83">
        <v>19</v>
      </c>
    </row>
    <row r="38" spans="1:17" x14ac:dyDescent="0.2">
      <c r="A38" s="82" t="s">
        <v>48</v>
      </c>
      <c r="B38" s="82" t="s">
        <v>16</v>
      </c>
      <c r="C38" s="84"/>
      <c r="D38" s="84"/>
      <c r="E38" s="83">
        <v>12</v>
      </c>
      <c r="F38" s="84"/>
      <c r="G38" s="84"/>
      <c r="H38" s="83">
        <v>12</v>
      </c>
      <c r="J38" s="82" t="s">
        <v>55</v>
      </c>
      <c r="K38" s="82" t="s">
        <v>20</v>
      </c>
      <c r="L38" s="84"/>
      <c r="M38" s="84"/>
      <c r="N38" s="83">
        <v>16</v>
      </c>
      <c r="O38" s="84"/>
      <c r="P38" s="83">
        <v>1</v>
      </c>
      <c r="Q38" s="83">
        <v>17</v>
      </c>
    </row>
    <row r="39" spans="1:17" ht="24" x14ac:dyDescent="0.2">
      <c r="A39" s="82" t="s">
        <v>15</v>
      </c>
      <c r="B39" s="82" t="s">
        <v>16</v>
      </c>
      <c r="C39" s="84"/>
      <c r="D39" s="84"/>
      <c r="E39" s="83">
        <v>10</v>
      </c>
      <c r="F39" s="84"/>
      <c r="G39" s="84"/>
      <c r="H39" s="83">
        <v>10</v>
      </c>
      <c r="J39" s="82" t="s">
        <v>49</v>
      </c>
      <c r="K39" s="82" t="s">
        <v>20</v>
      </c>
      <c r="L39" s="84"/>
      <c r="M39" s="84"/>
      <c r="N39" s="84"/>
      <c r="O39" s="83">
        <v>15</v>
      </c>
      <c r="P39" s="84"/>
      <c r="Q39" s="83">
        <v>15</v>
      </c>
    </row>
    <row r="40" spans="1:17" x14ac:dyDescent="0.2">
      <c r="A40" s="82" t="s">
        <v>36</v>
      </c>
      <c r="B40" s="82" t="s">
        <v>16</v>
      </c>
      <c r="C40" s="84"/>
      <c r="D40" s="84"/>
      <c r="E40" s="83">
        <v>8</v>
      </c>
      <c r="F40" s="84"/>
      <c r="G40" s="84"/>
      <c r="H40" s="83">
        <v>8</v>
      </c>
      <c r="J40" s="82" t="s">
        <v>42</v>
      </c>
      <c r="K40" s="82" t="s">
        <v>20</v>
      </c>
      <c r="L40" s="84"/>
      <c r="M40" s="83">
        <v>1</v>
      </c>
      <c r="N40" s="84"/>
      <c r="O40" s="83">
        <v>13</v>
      </c>
      <c r="P40" s="84"/>
      <c r="Q40" s="83">
        <v>14</v>
      </c>
    </row>
    <row r="41" spans="1:17" ht="24" x14ac:dyDescent="0.2">
      <c r="A41" s="82" t="s">
        <v>56</v>
      </c>
      <c r="B41" s="82" t="s">
        <v>57</v>
      </c>
      <c r="C41" s="83">
        <v>2</v>
      </c>
      <c r="D41" s="84"/>
      <c r="E41" s="83">
        <v>2</v>
      </c>
      <c r="F41" s="84"/>
      <c r="G41" s="83">
        <v>4</v>
      </c>
      <c r="H41" s="83">
        <v>8</v>
      </c>
      <c r="J41" s="82" t="s">
        <v>26</v>
      </c>
      <c r="K41" s="82" t="s">
        <v>20</v>
      </c>
      <c r="L41" s="83">
        <v>2</v>
      </c>
      <c r="M41" s="84"/>
      <c r="N41" s="84"/>
      <c r="O41" s="83">
        <v>8</v>
      </c>
      <c r="P41" s="84"/>
      <c r="Q41" s="83">
        <v>10</v>
      </c>
    </row>
    <row r="42" spans="1:17" x14ac:dyDescent="0.2">
      <c r="A42" s="82" t="s">
        <v>12</v>
      </c>
      <c r="B42" s="85"/>
      <c r="C42" s="85">
        <f>SUM(C3:C41)</f>
        <v>479</v>
      </c>
      <c r="D42" s="85">
        <f t="shared" ref="D42:H42" si="0">SUM(D3:D41)</f>
        <v>218</v>
      </c>
      <c r="E42" s="85">
        <f t="shared" si="0"/>
        <v>1051</v>
      </c>
      <c r="F42" s="85">
        <f t="shared" si="0"/>
        <v>742</v>
      </c>
      <c r="G42" s="85">
        <f t="shared" si="0"/>
        <v>209</v>
      </c>
      <c r="H42" s="85">
        <f t="shared" si="0"/>
        <v>2699</v>
      </c>
      <c r="J42" s="82" t="s">
        <v>28</v>
      </c>
      <c r="K42" s="82" t="s">
        <v>20</v>
      </c>
      <c r="L42" s="84"/>
      <c r="M42" s="83">
        <v>6</v>
      </c>
      <c r="N42" s="84"/>
      <c r="O42" s="83">
        <v>2</v>
      </c>
      <c r="P42" s="83">
        <v>2</v>
      </c>
      <c r="Q42" s="83">
        <v>10</v>
      </c>
    </row>
    <row r="43" spans="1:17" ht="24" x14ac:dyDescent="0.2">
      <c r="J43" s="82" t="s">
        <v>38</v>
      </c>
      <c r="K43" s="82" t="s">
        <v>20</v>
      </c>
      <c r="L43" s="84"/>
      <c r="M43" s="84"/>
      <c r="N43" s="84"/>
      <c r="O43" s="84"/>
      <c r="P43" s="83">
        <v>1</v>
      </c>
      <c r="Q43" s="83">
        <v>1</v>
      </c>
    </row>
    <row r="44" spans="1:17" x14ac:dyDescent="0.2">
      <c r="A44" s="81" t="s">
        <v>464</v>
      </c>
      <c r="B44" s="81" t="s">
        <v>14</v>
      </c>
      <c r="C44" s="81" t="s">
        <v>1</v>
      </c>
      <c r="D44" s="81" t="s">
        <v>2</v>
      </c>
      <c r="E44" s="81" t="s">
        <v>3</v>
      </c>
      <c r="F44" s="81" t="s">
        <v>4</v>
      </c>
      <c r="G44" s="81" t="s">
        <v>5</v>
      </c>
      <c r="H44" s="81" t="s">
        <v>12</v>
      </c>
    </row>
    <row r="45" spans="1:17" x14ac:dyDescent="0.2">
      <c r="A45" s="82" t="s">
        <v>53</v>
      </c>
      <c r="B45" s="82" t="s">
        <v>16</v>
      </c>
      <c r="C45" s="83">
        <v>8</v>
      </c>
      <c r="D45" s="84"/>
      <c r="E45" s="83">
        <v>73</v>
      </c>
      <c r="F45" s="83">
        <v>3</v>
      </c>
      <c r="G45" s="84"/>
      <c r="H45" s="83">
        <v>84</v>
      </c>
    </row>
    <row r="46" spans="1:17" x14ac:dyDescent="0.2">
      <c r="A46" s="82" t="s">
        <v>48</v>
      </c>
      <c r="B46" s="82" t="s">
        <v>16</v>
      </c>
      <c r="C46" s="84"/>
      <c r="D46" s="84"/>
      <c r="E46" s="83">
        <v>12</v>
      </c>
      <c r="F46" s="84"/>
      <c r="G46" s="84"/>
      <c r="H46" s="83">
        <v>12</v>
      </c>
    </row>
    <row r="47" spans="1:17" x14ac:dyDescent="0.2">
      <c r="A47" s="82" t="s">
        <v>15</v>
      </c>
      <c r="B47" s="82" t="s">
        <v>16</v>
      </c>
      <c r="C47" s="84"/>
      <c r="D47" s="84"/>
      <c r="E47" s="83">
        <v>10</v>
      </c>
      <c r="F47" s="84"/>
      <c r="G47" s="84"/>
      <c r="H47" s="83">
        <v>10</v>
      </c>
    </row>
    <row r="48" spans="1:17" x14ac:dyDescent="0.2">
      <c r="A48" s="82" t="s">
        <v>36</v>
      </c>
      <c r="B48" s="82" t="s">
        <v>16</v>
      </c>
      <c r="C48" s="84"/>
      <c r="D48" s="84"/>
      <c r="E48" s="83">
        <v>8</v>
      </c>
      <c r="F48" s="84"/>
      <c r="G48" s="84"/>
      <c r="H48" s="83">
        <v>8</v>
      </c>
    </row>
  </sheetData>
  <sortState ref="A2:H40">
    <sortCondition ref="B2:B40"/>
    <sortCondition descending="1" ref="H2:H40"/>
  </sortState>
  <pageMargins left="0.7" right="0.7" top="0.75" bottom="0.75" header="0.3" footer="0.3"/>
  <pageSetup scale="9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13" workbookViewId="0">
      <selection activeCell="I5" sqref="I5"/>
    </sheetView>
  </sheetViews>
  <sheetFormatPr defaultRowHeight="15" x14ac:dyDescent="0.25"/>
  <cols>
    <col min="1" max="1" width="26" customWidth="1"/>
    <col min="2" max="5" width="19.5703125" customWidth="1"/>
    <col min="7" max="7" width="11.5703125" bestFit="1" customWidth="1"/>
  </cols>
  <sheetData>
    <row r="1" spans="1:7" x14ac:dyDescent="0.25">
      <c r="A1" s="56" t="s">
        <v>427</v>
      </c>
      <c r="B1" s="56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6" t="s">
        <v>81</v>
      </c>
    </row>
    <row r="2" spans="1:7" x14ac:dyDescent="0.25">
      <c r="A2" s="58" t="s">
        <v>424</v>
      </c>
      <c r="B2" s="57">
        <v>51</v>
      </c>
      <c r="C2" s="57">
        <v>42</v>
      </c>
      <c r="D2" s="57">
        <v>121</v>
      </c>
      <c r="E2" s="57">
        <v>157</v>
      </c>
      <c r="F2" s="57">
        <v>23</v>
      </c>
      <c r="G2" s="57">
        <v>394</v>
      </c>
    </row>
    <row r="3" spans="1:7" x14ac:dyDescent="0.25">
      <c r="A3" s="58" t="s">
        <v>425</v>
      </c>
      <c r="B3" s="57">
        <v>12</v>
      </c>
      <c r="C3" s="57">
        <v>5</v>
      </c>
      <c r="D3" s="57">
        <v>24</v>
      </c>
      <c r="E3" s="57">
        <v>19</v>
      </c>
      <c r="F3" s="57">
        <v>3</v>
      </c>
      <c r="G3" s="57">
        <v>63</v>
      </c>
    </row>
    <row r="4" spans="1:7" x14ac:dyDescent="0.25">
      <c r="A4" s="58" t="s">
        <v>428</v>
      </c>
      <c r="B4" s="57">
        <v>21</v>
      </c>
      <c r="C4" s="57">
        <v>14</v>
      </c>
      <c r="D4" s="57">
        <v>30</v>
      </c>
      <c r="E4" s="57">
        <v>34</v>
      </c>
      <c r="F4" s="57">
        <v>9</v>
      </c>
      <c r="G4" s="57">
        <v>108</v>
      </c>
    </row>
    <row r="5" spans="1:7" x14ac:dyDescent="0.25">
      <c r="A5" s="58" t="s">
        <v>426</v>
      </c>
      <c r="B5" s="57">
        <v>395</v>
      </c>
      <c r="C5" s="57">
        <v>157</v>
      </c>
      <c r="D5" s="57">
        <v>868</v>
      </c>
      <c r="E5" s="57">
        <v>532</v>
      </c>
      <c r="F5" s="57">
        <v>173</v>
      </c>
      <c r="G5" s="57">
        <v>2125</v>
      </c>
    </row>
    <row r="6" spans="1:7" x14ac:dyDescent="0.25">
      <c r="A6" s="58" t="s">
        <v>12</v>
      </c>
      <c r="B6" s="5">
        <f t="shared" ref="B6:F6" si="0">SUM(B2:B5)</f>
        <v>479</v>
      </c>
      <c r="C6" s="5">
        <f t="shared" si="0"/>
        <v>218</v>
      </c>
      <c r="D6" s="5">
        <f t="shared" si="0"/>
        <v>1043</v>
      </c>
      <c r="E6" s="5">
        <f t="shared" si="0"/>
        <v>742</v>
      </c>
      <c r="F6" s="5">
        <f t="shared" si="0"/>
        <v>208</v>
      </c>
      <c r="G6" s="5">
        <f>SUM(G2:G5)</f>
        <v>2690</v>
      </c>
    </row>
    <row r="7" spans="1:7" x14ac:dyDescent="0.25">
      <c r="A7" s="58" t="s">
        <v>67</v>
      </c>
      <c r="B7" s="41">
        <f t="shared" ref="B7:G7" si="1">B6/$G$6</f>
        <v>0.17806691449814127</v>
      </c>
      <c r="C7" s="41">
        <f t="shared" si="1"/>
        <v>8.1040892193308553E-2</v>
      </c>
      <c r="D7" s="41">
        <f t="shared" si="1"/>
        <v>0.38773234200743495</v>
      </c>
      <c r="E7" s="41">
        <f t="shared" si="1"/>
        <v>0.27583643122676582</v>
      </c>
      <c r="F7" s="41">
        <f t="shared" si="1"/>
        <v>7.7323420074349447E-2</v>
      </c>
      <c r="G7" s="41">
        <f t="shared" si="1"/>
        <v>1</v>
      </c>
    </row>
    <row r="11" spans="1:7" x14ac:dyDescent="0.25">
      <c r="A11" s="56" t="s">
        <v>427</v>
      </c>
      <c r="B11" s="56" t="s">
        <v>1</v>
      </c>
      <c r="C11" s="56" t="s">
        <v>2</v>
      </c>
      <c r="D11" s="56" t="s">
        <v>3</v>
      </c>
      <c r="E11" s="56" t="s">
        <v>4</v>
      </c>
      <c r="F11" s="56" t="s">
        <v>5</v>
      </c>
      <c r="G11" s="56" t="s">
        <v>81</v>
      </c>
    </row>
    <row r="12" spans="1:7" x14ac:dyDescent="0.25">
      <c r="A12" s="58" t="s">
        <v>424</v>
      </c>
      <c r="B12" s="70">
        <f t="shared" ref="B12:F12" si="2">B2/B$6</f>
        <v>0.10647181628392484</v>
      </c>
      <c r="C12" s="70">
        <f t="shared" si="2"/>
        <v>0.19266055045871561</v>
      </c>
      <c r="D12" s="70">
        <f t="shared" si="2"/>
        <v>0.11601150527325024</v>
      </c>
      <c r="E12" s="70">
        <f t="shared" si="2"/>
        <v>0.21159029649595687</v>
      </c>
      <c r="F12" s="70">
        <f t="shared" si="2"/>
        <v>0.11057692307692307</v>
      </c>
      <c r="G12" s="70">
        <f>G2/G$6</f>
        <v>0.14646840148698884</v>
      </c>
    </row>
    <row r="13" spans="1:7" x14ac:dyDescent="0.25">
      <c r="A13" s="58" t="s">
        <v>425</v>
      </c>
      <c r="B13" s="70">
        <f t="shared" ref="B13:F13" si="3">B3/B$6</f>
        <v>2.5052192066805846E-2</v>
      </c>
      <c r="C13" s="70">
        <f t="shared" si="3"/>
        <v>2.2935779816513763E-2</v>
      </c>
      <c r="D13" s="70">
        <f t="shared" si="3"/>
        <v>2.3010546500479387E-2</v>
      </c>
      <c r="E13" s="70">
        <f t="shared" si="3"/>
        <v>2.5606469002695417E-2</v>
      </c>
      <c r="F13" s="70">
        <f t="shared" si="3"/>
        <v>1.4423076923076924E-2</v>
      </c>
      <c r="G13" s="70">
        <f>G3/G$6</f>
        <v>2.342007434944238E-2</v>
      </c>
    </row>
    <row r="14" spans="1:7" x14ac:dyDescent="0.25">
      <c r="A14" s="58" t="s">
        <v>428</v>
      </c>
      <c r="B14" s="70">
        <f t="shared" ref="B14:F14" si="4">B4/B$6</f>
        <v>4.3841336116910233E-2</v>
      </c>
      <c r="C14" s="70">
        <f t="shared" si="4"/>
        <v>6.4220183486238536E-2</v>
      </c>
      <c r="D14" s="70">
        <f t="shared" si="4"/>
        <v>2.8763183125599234E-2</v>
      </c>
      <c r="E14" s="70">
        <f t="shared" si="4"/>
        <v>4.5822102425876012E-2</v>
      </c>
      <c r="F14" s="70">
        <f t="shared" si="4"/>
        <v>4.3269230769230768E-2</v>
      </c>
      <c r="G14" s="70">
        <f>G4/G$6</f>
        <v>4.0148698884758367E-2</v>
      </c>
    </row>
    <row r="15" spans="1:7" x14ac:dyDescent="0.25">
      <c r="A15" s="58" t="s">
        <v>426</v>
      </c>
      <c r="B15" s="70">
        <f t="shared" ref="B15:F15" si="5">B5/B$6</f>
        <v>0.82463465553235904</v>
      </c>
      <c r="C15" s="70">
        <f t="shared" si="5"/>
        <v>0.72018348623853212</v>
      </c>
      <c r="D15" s="70">
        <f t="shared" si="5"/>
        <v>0.83221476510067116</v>
      </c>
      <c r="E15" s="70">
        <f t="shared" si="5"/>
        <v>0.71698113207547165</v>
      </c>
      <c r="F15" s="70">
        <f t="shared" si="5"/>
        <v>0.83173076923076927</v>
      </c>
      <c r="G15" s="70">
        <f>G5/G$6</f>
        <v>0.78996282527881045</v>
      </c>
    </row>
    <row r="16" spans="1:7" x14ac:dyDescent="0.25">
      <c r="A16" s="58" t="s">
        <v>12</v>
      </c>
      <c r="B16" s="70">
        <f t="shared" ref="B16:F16" si="6">B6/B$6</f>
        <v>1</v>
      </c>
      <c r="C16" s="70">
        <f t="shared" si="6"/>
        <v>1</v>
      </c>
      <c r="D16" s="70">
        <f t="shared" si="6"/>
        <v>1</v>
      </c>
      <c r="E16" s="70">
        <f t="shared" si="6"/>
        <v>1</v>
      </c>
      <c r="F16" s="70">
        <f t="shared" si="6"/>
        <v>1</v>
      </c>
      <c r="G16" s="70">
        <f>G6/G$6</f>
        <v>1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topLeftCell="A175" workbookViewId="0">
      <selection activeCell="D8" sqref="A1:G202"/>
    </sheetView>
  </sheetViews>
  <sheetFormatPr defaultRowHeight="15" x14ac:dyDescent="0.25"/>
  <cols>
    <col min="6" max="6" width="11.5703125" customWidth="1"/>
    <col min="7" max="7" width="12" customWidth="1"/>
  </cols>
  <sheetData>
    <row r="1" spans="1:7" x14ac:dyDescent="0.25">
      <c r="A1" s="95" t="s">
        <v>106</v>
      </c>
      <c r="B1" s="95" t="s">
        <v>107</v>
      </c>
      <c r="C1" s="95" t="s">
        <v>438</v>
      </c>
      <c r="D1" s="95" t="s">
        <v>439</v>
      </c>
      <c r="E1" s="95" t="s">
        <v>437</v>
      </c>
      <c r="F1" s="95" t="s">
        <v>440</v>
      </c>
      <c r="G1" s="95" t="s">
        <v>441</v>
      </c>
    </row>
    <row r="2" spans="1:7" x14ac:dyDescent="0.25">
      <c r="A2" s="96" t="s">
        <v>165</v>
      </c>
      <c r="B2" s="96" t="s">
        <v>191</v>
      </c>
      <c r="C2" s="97">
        <v>6</v>
      </c>
      <c r="D2" s="97">
        <v>6</v>
      </c>
      <c r="E2" s="97">
        <v>6</v>
      </c>
      <c r="F2" s="93">
        <f t="shared" ref="F2:F65" si="0">D2/C2</f>
        <v>1</v>
      </c>
      <c r="G2" s="93">
        <f t="shared" ref="G2:G65" si="1">E2/C2</f>
        <v>1</v>
      </c>
    </row>
    <row r="3" spans="1:7" x14ac:dyDescent="0.25">
      <c r="A3" s="96" t="s">
        <v>121</v>
      </c>
      <c r="B3" s="96" t="s">
        <v>124</v>
      </c>
      <c r="C3" s="97">
        <v>6</v>
      </c>
      <c r="D3" s="97">
        <v>6</v>
      </c>
      <c r="E3" s="97">
        <v>6</v>
      </c>
      <c r="F3" s="93">
        <f t="shared" si="0"/>
        <v>1</v>
      </c>
      <c r="G3" s="93">
        <f t="shared" si="1"/>
        <v>1</v>
      </c>
    </row>
    <row r="4" spans="1:7" x14ac:dyDescent="0.25">
      <c r="A4" s="96" t="s">
        <v>121</v>
      </c>
      <c r="B4" s="96" t="s">
        <v>125</v>
      </c>
      <c r="C4" s="97">
        <v>1</v>
      </c>
      <c r="D4" s="97">
        <v>1</v>
      </c>
      <c r="E4" s="97">
        <v>1</v>
      </c>
      <c r="F4" s="93">
        <f t="shared" si="0"/>
        <v>1</v>
      </c>
      <c r="G4" s="93">
        <f t="shared" si="1"/>
        <v>1</v>
      </c>
    </row>
    <row r="5" spans="1:7" x14ac:dyDescent="0.25">
      <c r="A5" s="96" t="s">
        <v>121</v>
      </c>
      <c r="B5" s="96" t="s">
        <v>127</v>
      </c>
      <c r="C5" s="97">
        <v>37</v>
      </c>
      <c r="D5" s="97">
        <v>37</v>
      </c>
      <c r="E5" s="97">
        <v>37</v>
      </c>
      <c r="F5" s="93">
        <f t="shared" si="0"/>
        <v>1</v>
      </c>
      <c r="G5" s="93">
        <f t="shared" si="1"/>
        <v>1</v>
      </c>
    </row>
    <row r="6" spans="1:7" x14ac:dyDescent="0.25">
      <c r="A6" s="96" t="s">
        <v>121</v>
      </c>
      <c r="B6" s="96" t="s">
        <v>201</v>
      </c>
      <c r="C6" s="97">
        <v>20</v>
      </c>
      <c r="D6" s="97">
        <v>20</v>
      </c>
      <c r="E6" s="97">
        <v>20</v>
      </c>
      <c r="F6" s="93">
        <f t="shared" si="0"/>
        <v>1</v>
      </c>
      <c r="G6" s="93">
        <f t="shared" si="1"/>
        <v>1</v>
      </c>
    </row>
    <row r="7" spans="1:7" x14ac:dyDescent="0.25">
      <c r="A7" s="96" t="s">
        <v>121</v>
      </c>
      <c r="B7" s="96" t="s">
        <v>206</v>
      </c>
      <c r="C7" s="97">
        <v>9</v>
      </c>
      <c r="D7" s="97">
        <v>9</v>
      </c>
      <c r="E7" s="97">
        <v>9</v>
      </c>
      <c r="F7" s="93">
        <f t="shared" si="0"/>
        <v>1</v>
      </c>
      <c r="G7" s="93">
        <f t="shared" si="1"/>
        <v>1</v>
      </c>
    </row>
    <row r="8" spans="1:7" x14ac:dyDescent="0.25">
      <c r="A8" s="96" t="s">
        <v>121</v>
      </c>
      <c r="B8" s="96" t="s">
        <v>210</v>
      </c>
      <c r="C8" s="97">
        <v>5</v>
      </c>
      <c r="D8" s="97">
        <v>5</v>
      </c>
      <c r="E8" s="97">
        <v>5</v>
      </c>
      <c r="F8" s="93">
        <f t="shared" si="0"/>
        <v>1</v>
      </c>
      <c r="G8" s="93">
        <f t="shared" si="1"/>
        <v>1</v>
      </c>
    </row>
    <row r="9" spans="1:7" x14ac:dyDescent="0.25">
      <c r="A9" s="96" t="s">
        <v>121</v>
      </c>
      <c r="B9" s="96" t="s">
        <v>211</v>
      </c>
      <c r="C9" s="97">
        <v>1</v>
      </c>
      <c r="D9" s="97">
        <v>1</v>
      </c>
      <c r="E9" s="97">
        <v>1</v>
      </c>
      <c r="F9" s="93">
        <f t="shared" si="0"/>
        <v>1</v>
      </c>
      <c r="G9" s="93">
        <f t="shared" si="1"/>
        <v>1</v>
      </c>
    </row>
    <row r="10" spans="1:7" x14ac:dyDescent="0.25">
      <c r="A10" s="96" t="s">
        <v>217</v>
      </c>
      <c r="B10" s="96" t="s">
        <v>173</v>
      </c>
      <c r="C10" s="97">
        <v>45</v>
      </c>
      <c r="D10" s="97">
        <v>45</v>
      </c>
      <c r="E10" s="97">
        <v>45</v>
      </c>
      <c r="F10" s="93">
        <f t="shared" si="0"/>
        <v>1</v>
      </c>
      <c r="G10" s="93">
        <f t="shared" si="1"/>
        <v>1</v>
      </c>
    </row>
    <row r="11" spans="1:7" x14ac:dyDescent="0.25">
      <c r="A11" s="96" t="s">
        <v>246</v>
      </c>
      <c r="B11" s="96" t="s">
        <v>161</v>
      </c>
      <c r="C11" s="97">
        <v>10</v>
      </c>
      <c r="D11" s="97">
        <v>10</v>
      </c>
      <c r="E11" s="97">
        <v>10</v>
      </c>
      <c r="F11" s="93">
        <f t="shared" si="0"/>
        <v>1</v>
      </c>
      <c r="G11" s="93">
        <f t="shared" si="1"/>
        <v>1</v>
      </c>
    </row>
    <row r="12" spans="1:7" x14ac:dyDescent="0.25">
      <c r="A12" s="96" t="s">
        <v>64</v>
      </c>
      <c r="B12" s="96" t="s">
        <v>230</v>
      </c>
      <c r="C12" s="97">
        <v>14</v>
      </c>
      <c r="D12" s="97">
        <v>14</v>
      </c>
      <c r="E12" s="97">
        <v>14</v>
      </c>
      <c r="F12" s="93">
        <f t="shared" si="0"/>
        <v>1</v>
      </c>
      <c r="G12" s="93">
        <f t="shared" si="1"/>
        <v>1</v>
      </c>
    </row>
    <row r="13" spans="1:7" x14ac:dyDescent="0.25">
      <c r="A13" s="96" t="s">
        <v>64</v>
      </c>
      <c r="B13" s="96" t="s">
        <v>231</v>
      </c>
      <c r="C13" s="97">
        <v>10</v>
      </c>
      <c r="D13" s="97">
        <v>10</v>
      </c>
      <c r="E13" s="97">
        <v>10</v>
      </c>
      <c r="F13" s="93">
        <f t="shared" si="0"/>
        <v>1</v>
      </c>
      <c r="G13" s="93">
        <f t="shared" si="1"/>
        <v>1</v>
      </c>
    </row>
    <row r="14" spans="1:7" x14ac:dyDescent="0.25">
      <c r="A14" s="96" t="s">
        <v>172</v>
      </c>
      <c r="B14" s="96" t="s">
        <v>173</v>
      </c>
      <c r="C14" s="97">
        <v>5</v>
      </c>
      <c r="D14" s="97">
        <v>5</v>
      </c>
      <c r="E14" s="97">
        <v>5</v>
      </c>
      <c r="F14" s="93">
        <f t="shared" si="0"/>
        <v>1</v>
      </c>
      <c r="G14" s="93">
        <f t="shared" si="1"/>
        <v>1</v>
      </c>
    </row>
    <row r="15" spans="1:7" x14ac:dyDescent="0.25">
      <c r="A15" s="96" t="s">
        <v>174</v>
      </c>
      <c r="B15" s="96" t="s">
        <v>175</v>
      </c>
      <c r="C15" s="97">
        <v>4</v>
      </c>
      <c r="D15" s="97">
        <v>4</v>
      </c>
      <c r="E15" s="97">
        <v>4</v>
      </c>
      <c r="F15" s="93">
        <f t="shared" si="0"/>
        <v>1</v>
      </c>
      <c r="G15" s="93">
        <f t="shared" si="1"/>
        <v>1</v>
      </c>
    </row>
    <row r="16" spans="1:7" x14ac:dyDescent="0.25">
      <c r="A16" s="96" t="s">
        <v>163</v>
      </c>
      <c r="B16" s="96" t="s">
        <v>177</v>
      </c>
      <c r="C16" s="97">
        <v>6</v>
      </c>
      <c r="D16" s="97">
        <v>6</v>
      </c>
      <c r="E16" s="97">
        <v>6</v>
      </c>
      <c r="F16" s="93">
        <f t="shared" si="0"/>
        <v>1</v>
      </c>
      <c r="G16" s="93">
        <f t="shared" si="1"/>
        <v>1</v>
      </c>
    </row>
    <row r="17" spans="1:7" x14ac:dyDescent="0.25">
      <c r="A17" s="96" t="s">
        <v>254</v>
      </c>
      <c r="B17" s="96" t="s">
        <v>125</v>
      </c>
      <c r="C17" s="97">
        <v>2</v>
      </c>
      <c r="D17" s="97">
        <v>2</v>
      </c>
      <c r="E17" s="97">
        <v>2</v>
      </c>
      <c r="F17" s="93">
        <f t="shared" si="0"/>
        <v>1</v>
      </c>
      <c r="G17" s="93">
        <f t="shared" si="1"/>
        <v>1</v>
      </c>
    </row>
    <row r="18" spans="1:7" x14ac:dyDescent="0.25">
      <c r="A18" s="96" t="s">
        <v>256</v>
      </c>
      <c r="B18" s="96" t="s">
        <v>218</v>
      </c>
      <c r="C18" s="97">
        <v>10</v>
      </c>
      <c r="D18" s="97">
        <v>10</v>
      </c>
      <c r="E18" s="97">
        <v>10</v>
      </c>
      <c r="F18" s="93">
        <f t="shared" si="0"/>
        <v>1</v>
      </c>
      <c r="G18" s="93">
        <f t="shared" si="1"/>
        <v>1</v>
      </c>
    </row>
    <row r="19" spans="1:7" x14ac:dyDescent="0.25">
      <c r="A19" s="96" t="s">
        <v>256</v>
      </c>
      <c r="B19" s="96" t="s">
        <v>161</v>
      </c>
      <c r="C19" s="97">
        <v>3</v>
      </c>
      <c r="D19" s="97">
        <v>3</v>
      </c>
      <c r="E19" s="97">
        <v>3</v>
      </c>
      <c r="F19" s="93">
        <f t="shared" si="0"/>
        <v>1</v>
      </c>
      <c r="G19" s="93">
        <f t="shared" si="1"/>
        <v>1</v>
      </c>
    </row>
    <row r="20" spans="1:7" x14ac:dyDescent="0.25">
      <c r="A20" s="96" t="s">
        <v>154</v>
      </c>
      <c r="B20" s="96" t="s">
        <v>156</v>
      </c>
      <c r="C20" s="97">
        <v>34</v>
      </c>
      <c r="D20" s="97">
        <v>33</v>
      </c>
      <c r="E20" s="97">
        <v>33</v>
      </c>
      <c r="F20" s="93">
        <f t="shared" si="0"/>
        <v>0.97058823529411764</v>
      </c>
      <c r="G20" s="93">
        <f t="shared" si="1"/>
        <v>0.97058823529411764</v>
      </c>
    </row>
    <row r="21" spans="1:7" x14ac:dyDescent="0.25">
      <c r="A21" s="96" t="s">
        <v>182</v>
      </c>
      <c r="B21" s="96" t="s">
        <v>184</v>
      </c>
      <c r="C21" s="97">
        <v>32</v>
      </c>
      <c r="D21" s="97">
        <v>31</v>
      </c>
      <c r="E21" s="97">
        <v>31</v>
      </c>
      <c r="F21" s="93">
        <f t="shared" si="0"/>
        <v>0.96875</v>
      </c>
      <c r="G21" s="93">
        <f t="shared" si="1"/>
        <v>0.96875</v>
      </c>
    </row>
    <row r="22" spans="1:7" x14ac:dyDescent="0.25">
      <c r="A22" s="96" t="s">
        <v>154</v>
      </c>
      <c r="B22" s="96" t="s">
        <v>236</v>
      </c>
      <c r="C22" s="97">
        <v>29</v>
      </c>
      <c r="D22" s="97">
        <v>28</v>
      </c>
      <c r="E22" s="97">
        <v>29</v>
      </c>
      <c r="F22" s="93">
        <f t="shared" si="0"/>
        <v>0.96551724137931039</v>
      </c>
      <c r="G22" s="93">
        <f t="shared" si="1"/>
        <v>1</v>
      </c>
    </row>
    <row r="23" spans="1:7" x14ac:dyDescent="0.25">
      <c r="A23" s="96" t="s">
        <v>159</v>
      </c>
      <c r="B23" s="96" t="s">
        <v>136</v>
      </c>
      <c r="C23" s="97">
        <v>29</v>
      </c>
      <c r="D23" s="97">
        <v>28</v>
      </c>
      <c r="E23" s="97">
        <v>28</v>
      </c>
      <c r="F23" s="93">
        <f t="shared" si="0"/>
        <v>0.96551724137931039</v>
      </c>
      <c r="G23" s="93">
        <f t="shared" si="1"/>
        <v>0.96551724137931039</v>
      </c>
    </row>
    <row r="24" spans="1:7" x14ac:dyDescent="0.25">
      <c r="A24" s="96" t="s">
        <v>169</v>
      </c>
      <c r="B24" s="96" t="s">
        <v>216</v>
      </c>
      <c r="C24" s="97">
        <v>26</v>
      </c>
      <c r="D24" s="97">
        <v>25</v>
      </c>
      <c r="E24" s="97">
        <v>26</v>
      </c>
      <c r="F24" s="93">
        <f t="shared" si="0"/>
        <v>0.96153846153846156</v>
      </c>
      <c r="G24" s="93">
        <f t="shared" si="1"/>
        <v>1</v>
      </c>
    </row>
    <row r="25" spans="1:7" x14ac:dyDescent="0.25">
      <c r="A25" s="96" t="s">
        <v>154</v>
      </c>
      <c r="B25" s="96" t="s">
        <v>235</v>
      </c>
      <c r="C25" s="97">
        <v>25</v>
      </c>
      <c r="D25" s="97">
        <v>24</v>
      </c>
      <c r="E25" s="97">
        <v>25</v>
      </c>
      <c r="F25" s="93">
        <f t="shared" si="0"/>
        <v>0.96</v>
      </c>
      <c r="G25" s="93">
        <f t="shared" si="1"/>
        <v>1</v>
      </c>
    </row>
    <row r="26" spans="1:7" x14ac:dyDescent="0.25">
      <c r="A26" s="96" t="s">
        <v>196</v>
      </c>
      <c r="B26" s="96" t="s">
        <v>131</v>
      </c>
      <c r="C26" s="97">
        <v>24</v>
      </c>
      <c r="D26" s="97">
        <v>23</v>
      </c>
      <c r="E26" s="97">
        <v>24</v>
      </c>
      <c r="F26" s="93">
        <f t="shared" si="0"/>
        <v>0.95833333333333337</v>
      </c>
      <c r="G26" s="93">
        <f t="shared" si="1"/>
        <v>1</v>
      </c>
    </row>
    <row r="27" spans="1:7" x14ac:dyDescent="0.25">
      <c r="A27" s="96" t="s">
        <v>121</v>
      </c>
      <c r="B27" s="96" t="s">
        <v>200</v>
      </c>
      <c r="C27" s="97">
        <v>22</v>
      </c>
      <c r="D27" s="97">
        <v>21</v>
      </c>
      <c r="E27" s="97">
        <v>21</v>
      </c>
      <c r="F27" s="93">
        <f t="shared" si="0"/>
        <v>0.95454545454545459</v>
      </c>
      <c r="G27" s="93">
        <f t="shared" si="1"/>
        <v>0.95454545454545459</v>
      </c>
    </row>
    <row r="28" spans="1:7" x14ac:dyDescent="0.25">
      <c r="A28" s="96" t="s">
        <v>121</v>
      </c>
      <c r="B28" s="96" t="s">
        <v>202</v>
      </c>
      <c r="C28" s="97">
        <v>17</v>
      </c>
      <c r="D28" s="97">
        <v>16</v>
      </c>
      <c r="E28" s="97">
        <v>16</v>
      </c>
      <c r="F28" s="93">
        <f t="shared" si="0"/>
        <v>0.94117647058823528</v>
      </c>
      <c r="G28" s="93">
        <f t="shared" si="1"/>
        <v>0.94117647058823528</v>
      </c>
    </row>
    <row r="29" spans="1:7" x14ac:dyDescent="0.25">
      <c r="A29" s="96" t="s">
        <v>130</v>
      </c>
      <c r="B29" s="96" t="s">
        <v>185</v>
      </c>
      <c r="C29" s="97">
        <v>17</v>
      </c>
      <c r="D29" s="97">
        <v>16</v>
      </c>
      <c r="E29" s="97">
        <v>17</v>
      </c>
      <c r="F29" s="93">
        <f t="shared" si="0"/>
        <v>0.94117647058823528</v>
      </c>
      <c r="G29" s="93">
        <f t="shared" si="1"/>
        <v>1</v>
      </c>
    </row>
    <row r="30" spans="1:7" x14ac:dyDescent="0.25">
      <c r="A30" s="96" t="s">
        <v>121</v>
      </c>
      <c r="B30" s="96" t="s">
        <v>128</v>
      </c>
      <c r="C30" s="97">
        <v>66</v>
      </c>
      <c r="D30" s="97">
        <v>62</v>
      </c>
      <c r="E30" s="97">
        <v>64</v>
      </c>
      <c r="F30" s="93">
        <f t="shared" si="0"/>
        <v>0.93939393939393945</v>
      </c>
      <c r="G30" s="93">
        <f t="shared" si="1"/>
        <v>0.96969696969696972</v>
      </c>
    </row>
    <row r="31" spans="1:7" x14ac:dyDescent="0.25">
      <c r="A31" s="96" t="s">
        <v>249</v>
      </c>
      <c r="B31" s="96" t="s">
        <v>119</v>
      </c>
      <c r="C31" s="97">
        <v>16</v>
      </c>
      <c r="D31" s="97">
        <v>15</v>
      </c>
      <c r="E31" s="97">
        <v>16</v>
      </c>
      <c r="F31" s="93">
        <f t="shared" si="0"/>
        <v>0.9375</v>
      </c>
      <c r="G31" s="93">
        <f t="shared" si="1"/>
        <v>1</v>
      </c>
    </row>
    <row r="32" spans="1:7" x14ac:dyDescent="0.25">
      <c r="A32" s="96" t="s">
        <v>178</v>
      </c>
      <c r="B32" s="96" t="s">
        <v>186</v>
      </c>
      <c r="C32" s="97">
        <v>16</v>
      </c>
      <c r="D32" s="97">
        <v>15</v>
      </c>
      <c r="E32" s="97">
        <v>15</v>
      </c>
      <c r="F32" s="93">
        <f t="shared" si="0"/>
        <v>0.9375</v>
      </c>
      <c r="G32" s="93">
        <f t="shared" si="1"/>
        <v>0.9375</v>
      </c>
    </row>
    <row r="33" spans="1:7" x14ac:dyDescent="0.25">
      <c r="A33" s="96" t="s">
        <v>115</v>
      </c>
      <c r="B33" s="96" t="s">
        <v>193</v>
      </c>
      <c r="C33" s="97">
        <v>30</v>
      </c>
      <c r="D33" s="97">
        <v>28</v>
      </c>
      <c r="E33" s="97">
        <v>28</v>
      </c>
      <c r="F33" s="93">
        <f t="shared" si="0"/>
        <v>0.93333333333333335</v>
      </c>
      <c r="G33" s="93">
        <f t="shared" si="1"/>
        <v>0.93333333333333335</v>
      </c>
    </row>
    <row r="34" spans="1:7" x14ac:dyDescent="0.25">
      <c r="A34" s="96" t="s">
        <v>250</v>
      </c>
      <c r="B34" s="96" t="s">
        <v>248</v>
      </c>
      <c r="C34" s="97">
        <v>15</v>
      </c>
      <c r="D34" s="97">
        <v>14</v>
      </c>
      <c r="E34" s="97">
        <v>15</v>
      </c>
      <c r="F34" s="93">
        <f t="shared" si="0"/>
        <v>0.93333333333333335</v>
      </c>
      <c r="G34" s="93">
        <f t="shared" si="1"/>
        <v>1</v>
      </c>
    </row>
    <row r="35" spans="1:7" x14ac:dyDescent="0.25">
      <c r="A35" s="96" t="s">
        <v>250</v>
      </c>
      <c r="B35" s="96" t="s">
        <v>131</v>
      </c>
      <c r="C35" s="97">
        <v>15</v>
      </c>
      <c r="D35" s="97">
        <v>14</v>
      </c>
      <c r="E35" s="97">
        <v>14</v>
      </c>
      <c r="F35" s="93">
        <f t="shared" si="0"/>
        <v>0.93333333333333335</v>
      </c>
      <c r="G35" s="93">
        <f t="shared" si="1"/>
        <v>0.93333333333333335</v>
      </c>
    </row>
    <row r="36" spans="1:7" x14ac:dyDescent="0.25">
      <c r="A36" s="96" t="s">
        <v>256</v>
      </c>
      <c r="B36" s="96" t="s">
        <v>119</v>
      </c>
      <c r="C36" s="97">
        <v>14</v>
      </c>
      <c r="D36" s="97">
        <v>13</v>
      </c>
      <c r="E36" s="97">
        <v>13</v>
      </c>
      <c r="F36" s="93">
        <f t="shared" si="0"/>
        <v>0.9285714285714286</v>
      </c>
      <c r="G36" s="93">
        <f t="shared" si="1"/>
        <v>0.9285714285714286</v>
      </c>
    </row>
    <row r="37" spans="1:7" x14ac:dyDescent="0.25">
      <c r="A37" s="96" t="s">
        <v>121</v>
      </c>
      <c r="B37" s="96" t="s">
        <v>208</v>
      </c>
      <c r="C37" s="97">
        <v>13</v>
      </c>
      <c r="D37" s="97">
        <v>12</v>
      </c>
      <c r="E37" s="97">
        <v>13</v>
      </c>
      <c r="F37" s="93">
        <f t="shared" si="0"/>
        <v>0.92307692307692313</v>
      </c>
      <c r="G37" s="93">
        <f t="shared" si="1"/>
        <v>1</v>
      </c>
    </row>
    <row r="38" spans="1:7" x14ac:dyDescent="0.25">
      <c r="A38" s="96" t="s">
        <v>169</v>
      </c>
      <c r="B38" s="96" t="s">
        <v>215</v>
      </c>
      <c r="C38" s="97">
        <v>26</v>
      </c>
      <c r="D38" s="97">
        <v>24</v>
      </c>
      <c r="E38" s="97">
        <v>24</v>
      </c>
      <c r="F38" s="93">
        <f t="shared" si="0"/>
        <v>0.92307692307692313</v>
      </c>
      <c r="G38" s="93">
        <f t="shared" si="1"/>
        <v>0.92307692307692313</v>
      </c>
    </row>
    <row r="39" spans="1:7" x14ac:dyDescent="0.25">
      <c r="A39" s="96" t="s">
        <v>64</v>
      </c>
      <c r="B39" s="96" t="s">
        <v>112</v>
      </c>
      <c r="C39" s="97">
        <v>13</v>
      </c>
      <c r="D39" s="97">
        <v>12</v>
      </c>
      <c r="E39" s="97">
        <v>12</v>
      </c>
      <c r="F39" s="93">
        <f t="shared" si="0"/>
        <v>0.92307692307692313</v>
      </c>
      <c r="G39" s="93">
        <f t="shared" si="1"/>
        <v>0.92307692307692313</v>
      </c>
    </row>
    <row r="40" spans="1:7" x14ac:dyDescent="0.25">
      <c r="A40" s="96" t="s">
        <v>178</v>
      </c>
      <c r="B40" s="96" t="s">
        <v>181</v>
      </c>
      <c r="C40" s="97">
        <v>26</v>
      </c>
      <c r="D40" s="97">
        <v>24</v>
      </c>
      <c r="E40" s="97">
        <v>24</v>
      </c>
      <c r="F40" s="93">
        <f t="shared" si="0"/>
        <v>0.92307692307692313</v>
      </c>
      <c r="G40" s="93">
        <f t="shared" si="1"/>
        <v>0.92307692307692313</v>
      </c>
    </row>
    <row r="41" spans="1:7" x14ac:dyDescent="0.25">
      <c r="A41" s="96" t="s">
        <v>169</v>
      </c>
      <c r="B41" s="96" t="s">
        <v>170</v>
      </c>
      <c r="C41" s="97">
        <v>103</v>
      </c>
      <c r="D41" s="97">
        <v>95</v>
      </c>
      <c r="E41" s="97">
        <v>95</v>
      </c>
      <c r="F41" s="93">
        <f t="shared" si="0"/>
        <v>0.92233009708737868</v>
      </c>
      <c r="G41" s="93">
        <f t="shared" si="1"/>
        <v>0.92233009708737868</v>
      </c>
    </row>
    <row r="42" spans="1:7" x14ac:dyDescent="0.25">
      <c r="A42" s="96" t="s">
        <v>254</v>
      </c>
      <c r="B42" s="96" t="s">
        <v>131</v>
      </c>
      <c r="C42" s="97">
        <v>51</v>
      </c>
      <c r="D42" s="97">
        <v>47</v>
      </c>
      <c r="E42" s="97">
        <v>51</v>
      </c>
      <c r="F42" s="93">
        <f t="shared" si="0"/>
        <v>0.92156862745098034</v>
      </c>
      <c r="G42" s="93">
        <f t="shared" si="1"/>
        <v>1</v>
      </c>
    </row>
    <row r="43" spans="1:7" x14ac:dyDescent="0.25">
      <c r="A43" s="96" t="s">
        <v>220</v>
      </c>
      <c r="B43" s="96" t="s">
        <v>193</v>
      </c>
      <c r="C43" s="97">
        <v>25</v>
      </c>
      <c r="D43" s="97">
        <v>23</v>
      </c>
      <c r="E43" s="97">
        <v>24</v>
      </c>
      <c r="F43" s="93">
        <f t="shared" si="0"/>
        <v>0.92</v>
      </c>
      <c r="G43" s="93">
        <f t="shared" si="1"/>
        <v>0.96</v>
      </c>
    </row>
    <row r="44" spans="1:7" x14ac:dyDescent="0.25">
      <c r="A44" s="96" t="s">
        <v>169</v>
      </c>
      <c r="B44" s="96" t="s">
        <v>213</v>
      </c>
      <c r="C44" s="97">
        <v>24</v>
      </c>
      <c r="D44" s="97">
        <v>22</v>
      </c>
      <c r="E44" s="97">
        <v>22</v>
      </c>
      <c r="F44" s="93">
        <f t="shared" si="0"/>
        <v>0.91666666666666663</v>
      </c>
      <c r="G44" s="93">
        <f t="shared" si="1"/>
        <v>0.91666666666666663</v>
      </c>
    </row>
    <row r="45" spans="1:7" x14ac:dyDescent="0.25">
      <c r="A45" s="96" t="s">
        <v>169</v>
      </c>
      <c r="B45" s="96" t="s">
        <v>214</v>
      </c>
      <c r="C45" s="97">
        <v>24</v>
      </c>
      <c r="D45" s="97">
        <v>22</v>
      </c>
      <c r="E45" s="97">
        <v>22</v>
      </c>
      <c r="F45" s="93">
        <f t="shared" si="0"/>
        <v>0.91666666666666663</v>
      </c>
      <c r="G45" s="93">
        <f t="shared" si="1"/>
        <v>0.91666666666666663</v>
      </c>
    </row>
    <row r="46" spans="1:7" x14ac:dyDescent="0.25">
      <c r="A46" s="96" t="s">
        <v>159</v>
      </c>
      <c r="B46" s="96" t="s">
        <v>175</v>
      </c>
      <c r="C46" s="97">
        <v>31</v>
      </c>
      <c r="D46" s="97">
        <v>28</v>
      </c>
      <c r="E46" s="97">
        <v>30</v>
      </c>
      <c r="F46" s="93">
        <f t="shared" si="0"/>
        <v>0.90322580645161288</v>
      </c>
      <c r="G46" s="93">
        <f t="shared" si="1"/>
        <v>0.967741935483871</v>
      </c>
    </row>
    <row r="47" spans="1:7" x14ac:dyDescent="0.25">
      <c r="A47" s="96" t="s">
        <v>121</v>
      </c>
      <c r="B47" s="96" t="s">
        <v>129</v>
      </c>
      <c r="C47" s="97">
        <v>30</v>
      </c>
      <c r="D47" s="97">
        <v>27</v>
      </c>
      <c r="E47" s="97">
        <v>27</v>
      </c>
      <c r="F47" s="93">
        <f t="shared" si="0"/>
        <v>0.9</v>
      </c>
      <c r="G47" s="93">
        <f t="shared" si="1"/>
        <v>0.9</v>
      </c>
    </row>
    <row r="48" spans="1:7" x14ac:dyDescent="0.25">
      <c r="A48" s="96" t="s">
        <v>121</v>
      </c>
      <c r="B48" s="96" t="s">
        <v>204</v>
      </c>
      <c r="C48" s="97">
        <v>20</v>
      </c>
      <c r="D48" s="97">
        <v>18</v>
      </c>
      <c r="E48" s="97">
        <v>18</v>
      </c>
      <c r="F48" s="93">
        <f t="shared" si="0"/>
        <v>0.9</v>
      </c>
      <c r="G48" s="93">
        <f t="shared" si="1"/>
        <v>0.9</v>
      </c>
    </row>
    <row r="49" spans="1:7" x14ac:dyDescent="0.25">
      <c r="A49" s="96" t="s">
        <v>222</v>
      </c>
      <c r="B49" s="96" t="s">
        <v>223</v>
      </c>
      <c r="C49" s="97">
        <v>10</v>
      </c>
      <c r="D49" s="97">
        <v>9</v>
      </c>
      <c r="E49" s="97">
        <v>10</v>
      </c>
      <c r="F49" s="93">
        <f t="shared" si="0"/>
        <v>0.9</v>
      </c>
      <c r="G49" s="93">
        <f t="shared" si="1"/>
        <v>1</v>
      </c>
    </row>
    <row r="50" spans="1:7" x14ac:dyDescent="0.25">
      <c r="A50" s="96" t="s">
        <v>178</v>
      </c>
      <c r="B50" s="96" t="s">
        <v>253</v>
      </c>
      <c r="C50" s="97">
        <v>10</v>
      </c>
      <c r="D50" s="97">
        <v>9</v>
      </c>
      <c r="E50" s="97">
        <v>9</v>
      </c>
      <c r="F50" s="93">
        <f t="shared" si="0"/>
        <v>0.9</v>
      </c>
      <c r="G50" s="93">
        <f t="shared" si="1"/>
        <v>0.9</v>
      </c>
    </row>
    <row r="51" spans="1:7" x14ac:dyDescent="0.25">
      <c r="A51" s="96" t="s">
        <v>254</v>
      </c>
      <c r="B51" s="96" t="s">
        <v>218</v>
      </c>
      <c r="C51" s="97">
        <v>30</v>
      </c>
      <c r="D51" s="97">
        <v>27</v>
      </c>
      <c r="E51" s="97">
        <v>28</v>
      </c>
      <c r="F51" s="93">
        <f t="shared" si="0"/>
        <v>0.9</v>
      </c>
      <c r="G51" s="93">
        <f t="shared" si="1"/>
        <v>0.93333333333333335</v>
      </c>
    </row>
    <row r="52" spans="1:7" x14ac:dyDescent="0.25">
      <c r="A52" s="96" t="s">
        <v>148</v>
      </c>
      <c r="B52" s="96" t="s">
        <v>219</v>
      </c>
      <c r="C52" s="97">
        <v>48</v>
      </c>
      <c r="D52" s="97">
        <v>43</v>
      </c>
      <c r="E52" s="97">
        <v>46</v>
      </c>
      <c r="F52" s="93">
        <f t="shared" si="0"/>
        <v>0.89583333333333337</v>
      </c>
      <c r="G52" s="93">
        <f t="shared" si="1"/>
        <v>0.95833333333333337</v>
      </c>
    </row>
    <row r="53" spans="1:7" x14ac:dyDescent="0.25">
      <c r="A53" s="96" t="s">
        <v>220</v>
      </c>
      <c r="B53" s="96" t="s">
        <v>221</v>
      </c>
      <c r="C53" s="97">
        <v>19</v>
      </c>
      <c r="D53" s="97">
        <v>17</v>
      </c>
      <c r="E53" s="97">
        <v>18</v>
      </c>
      <c r="F53" s="93">
        <f t="shared" si="0"/>
        <v>0.89473684210526316</v>
      </c>
      <c r="G53" s="93">
        <f t="shared" si="1"/>
        <v>0.94736842105263153</v>
      </c>
    </row>
    <row r="54" spans="1:7" x14ac:dyDescent="0.25">
      <c r="A54" s="96" t="s">
        <v>64</v>
      </c>
      <c r="B54" s="96" t="s">
        <v>125</v>
      </c>
      <c r="C54" s="97">
        <v>19</v>
      </c>
      <c r="D54" s="97">
        <v>17</v>
      </c>
      <c r="E54" s="97">
        <v>17</v>
      </c>
      <c r="F54" s="93">
        <f t="shared" si="0"/>
        <v>0.89473684210526316</v>
      </c>
      <c r="G54" s="93">
        <f t="shared" si="1"/>
        <v>0.89473684210526316</v>
      </c>
    </row>
    <row r="55" spans="1:7" x14ac:dyDescent="0.25">
      <c r="A55" s="96" t="s">
        <v>115</v>
      </c>
      <c r="B55" s="96" t="s">
        <v>195</v>
      </c>
      <c r="C55" s="97">
        <v>25</v>
      </c>
      <c r="D55" s="97">
        <v>22</v>
      </c>
      <c r="E55" s="97">
        <v>22</v>
      </c>
      <c r="F55" s="93">
        <f t="shared" si="0"/>
        <v>0.88</v>
      </c>
      <c r="G55" s="93">
        <f t="shared" si="1"/>
        <v>0.88</v>
      </c>
    </row>
    <row r="56" spans="1:7" x14ac:dyDescent="0.25">
      <c r="A56" s="96" t="s">
        <v>246</v>
      </c>
      <c r="B56" s="96" t="s">
        <v>131</v>
      </c>
      <c r="C56" s="97">
        <v>25</v>
      </c>
      <c r="D56" s="97">
        <v>22</v>
      </c>
      <c r="E56" s="97">
        <v>23</v>
      </c>
      <c r="F56" s="93">
        <f t="shared" si="0"/>
        <v>0.88</v>
      </c>
      <c r="G56" s="93">
        <f t="shared" si="1"/>
        <v>0.92</v>
      </c>
    </row>
    <row r="57" spans="1:7" x14ac:dyDescent="0.25">
      <c r="A57" s="96" t="s">
        <v>146</v>
      </c>
      <c r="B57" s="96" t="s">
        <v>147</v>
      </c>
      <c r="C57" s="97">
        <v>8</v>
      </c>
      <c r="D57" s="97">
        <v>7</v>
      </c>
      <c r="E57" s="97">
        <v>7</v>
      </c>
      <c r="F57" s="93">
        <f t="shared" si="0"/>
        <v>0.875</v>
      </c>
      <c r="G57" s="93">
        <f t="shared" si="1"/>
        <v>0.875</v>
      </c>
    </row>
    <row r="58" spans="1:7" x14ac:dyDescent="0.25">
      <c r="A58" s="96" t="s">
        <v>159</v>
      </c>
      <c r="B58" s="96" t="s">
        <v>157</v>
      </c>
      <c r="C58" s="97">
        <v>31</v>
      </c>
      <c r="D58" s="97">
        <v>27</v>
      </c>
      <c r="E58" s="97">
        <v>27</v>
      </c>
      <c r="F58" s="93">
        <f t="shared" si="0"/>
        <v>0.87096774193548387</v>
      </c>
      <c r="G58" s="93">
        <f t="shared" si="1"/>
        <v>0.87096774193548387</v>
      </c>
    </row>
    <row r="59" spans="1:7" x14ac:dyDescent="0.25">
      <c r="A59" s="96" t="s">
        <v>182</v>
      </c>
      <c r="B59" s="96" t="s">
        <v>183</v>
      </c>
      <c r="C59" s="97">
        <v>115</v>
      </c>
      <c r="D59" s="97">
        <v>100</v>
      </c>
      <c r="E59" s="97">
        <v>108</v>
      </c>
      <c r="F59" s="93">
        <f t="shared" si="0"/>
        <v>0.86956521739130432</v>
      </c>
      <c r="G59" s="93">
        <f t="shared" si="1"/>
        <v>0.93913043478260871</v>
      </c>
    </row>
    <row r="60" spans="1:7" x14ac:dyDescent="0.25">
      <c r="A60" s="96" t="s">
        <v>250</v>
      </c>
      <c r="B60" s="96" t="s">
        <v>219</v>
      </c>
      <c r="C60" s="97">
        <v>15</v>
      </c>
      <c r="D60" s="97">
        <v>13</v>
      </c>
      <c r="E60" s="97">
        <v>13</v>
      </c>
      <c r="F60" s="93">
        <f t="shared" si="0"/>
        <v>0.8666666666666667</v>
      </c>
      <c r="G60" s="93">
        <f t="shared" si="1"/>
        <v>0.8666666666666667</v>
      </c>
    </row>
    <row r="61" spans="1:7" x14ac:dyDescent="0.25">
      <c r="A61" s="96" t="s">
        <v>178</v>
      </c>
      <c r="B61" s="96" t="s">
        <v>179</v>
      </c>
      <c r="C61" s="97">
        <v>15</v>
      </c>
      <c r="D61" s="97">
        <v>13</v>
      </c>
      <c r="E61" s="97">
        <v>13</v>
      </c>
      <c r="F61" s="93">
        <f t="shared" si="0"/>
        <v>0.8666666666666667</v>
      </c>
      <c r="G61" s="93">
        <f t="shared" si="1"/>
        <v>0.8666666666666667</v>
      </c>
    </row>
    <row r="62" spans="1:7" x14ac:dyDescent="0.25">
      <c r="A62" s="96" t="s">
        <v>178</v>
      </c>
      <c r="B62" s="96" t="s">
        <v>252</v>
      </c>
      <c r="C62" s="97">
        <v>15</v>
      </c>
      <c r="D62" s="97">
        <v>13</v>
      </c>
      <c r="E62" s="97">
        <v>13</v>
      </c>
      <c r="F62" s="93">
        <f t="shared" si="0"/>
        <v>0.8666666666666667</v>
      </c>
      <c r="G62" s="93">
        <f t="shared" si="1"/>
        <v>0.8666666666666667</v>
      </c>
    </row>
    <row r="63" spans="1:7" x14ac:dyDescent="0.25">
      <c r="A63" s="96" t="s">
        <v>254</v>
      </c>
      <c r="B63" s="96" t="s">
        <v>197</v>
      </c>
      <c r="C63" s="97">
        <v>30</v>
      </c>
      <c r="D63" s="97">
        <v>26</v>
      </c>
      <c r="E63" s="97">
        <v>28</v>
      </c>
      <c r="F63" s="93">
        <f t="shared" si="0"/>
        <v>0.8666666666666667</v>
      </c>
      <c r="G63" s="93">
        <f t="shared" si="1"/>
        <v>0.93333333333333335</v>
      </c>
    </row>
    <row r="64" spans="1:7" x14ac:dyDescent="0.25">
      <c r="A64" s="96" t="s">
        <v>254</v>
      </c>
      <c r="B64" s="96" t="s">
        <v>255</v>
      </c>
      <c r="C64" s="97">
        <v>30</v>
      </c>
      <c r="D64" s="97">
        <v>26</v>
      </c>
      <c r="E64" s="97">
        <v>28</v>
      </c>
      <c r="F64" s="93">
        <f t="shared" si="0"/>
        <v>0.8666666666666667</v>
      </c>
      <c r="G64" s="93">
        <f t="shared" si="1"/>
        <v>0.93333333333333335</v>
      </c>
    </row>
    <row r="65" spans="1:7" x14ac:dyDescent="0.25">
      <c r="A65" s="96" t="s">
        <v>115</v>
      </c>
      <c r="B65" s="96" t="s">
        <v>118</v>
      </c>
      <c r="C65" s="97">
        <v>7</v>
      </c>
      <c r="D65" s="97">
        <v>6</v>
      </c>
      <c r="E65" s="97">
        <v>6</v>
      </c>
      <c r="F65" s="93">
        <f t="shared" si="0"/>
        <v>0.8571428571428571</v>
      </c>
      <c r="G65" s="93">
        <f t="shared" si="1"/>
        <v>0.8571428571428571</v>
      </c>
    </row>
    <row r="66" spans="1:7" x14ac:dyDescent="0.25">
      <c r="A66" s="96" t="s">
        <v>225</v>
      </c>
      <c r="B66" s="96" t="s">
        <v>226</v>
      </c>
      <c r="C66" s="97">
        <v>7</v>
      </c>
      <c r="D66" s="97">
        <v>6</v>
      </c>
      <c r="E66" s="97">
        <v>6</v>
      </c>
      <c r="F66" s="93">
        <f t="shared" ref="F66:F129" si="2">D66/C66</f>
        <v>0.8571428571428571</v>
      </c>
      <c r="G66" s="93">
        <f t="shared" ref="G66:G129" si="3">E66/C66</f>
        <v>0.8571428571428571</v>
      </c>
    </row>
    <row r="67" spans="1:7" x14ac:dyDescent="0.25">
      <c r="A67" s="96" t="s">
        <v>151</v>
      </c>
      <c r="B67" s="96" t="s">
        <v>153</v>
      </c>
      <c r="C67" s="97">
        <v>28</v>
      </c>
      <c r="D67" s="97">
        <v>24</v>
      </c>
      <c r="E67" s="97">
        <v>26</v>
      </c>
      <c r="F67" s="93">
        <f t="shared" si="2"/>
        <v>0.8571428571428571</v>
      </c>
      <c r="G67" s="93">
        <f t="shared" si="3"/>
        <v>0.9285714285714286</v>
      </c>
    </row>
    <row r="68" spans="1:7" x14ac:dyDescent="0.25">
      <c r="A68" s="96" t="s">
        <v>217</v>
      </c>
      <c r="B68" s="96" t="s">
        <v>218</v>
      </c>
      <c r="C68" s="97">
        <v>20</v>
      </c>
      <c r="D68" s="97">
        <v>17</v>
      </c>
      <c r="E68" s="97">
        <v>17</v>
      </c>
      <c r="F68" s="93">
        <f t="shared" si="2"/>
        <v>0.85</v>
      </c>
      <c r="G68" s="93">
        <f t="shared" si="3"/>
        <v>0.85</v>
      </c>
    </row>
    <row r="69" spans="1:7" x14ac:dyDescent="0.25">
      <c r="A69" s="96" t="s">
        <v>229</v>
      </c>
      <c r="B69" s="96" t="s">
        <v>119</v>
      </c>
      <c r="C69" s="97">
        <v>20</v>
      </c>
      <c r="D69" s="97">
        <v>17</v>
      </c>
      <c r="E69" s="97">
        <v>19</v>
      </c>
      <c r="F69" s="93">
        <f t="shared" si="2"/>
        <v>0.85</v>
      </c>
      <c r="G69" s="93">
        <f t="shared" si="3"/>
        <v>0.95</v>
      </c>
    </row>
    <row r="70" spans="1:7" x14ac:dyDescent="0.25">
      <c r="A70" s="96" t="s">
        <v>115</v>
      </c>
      <c r="B70" s="96" t="s">
        <v>186</v>
      </c>
      <c r="C70" s="97">
        <v>13</v>
      </c>
      <c r="D70" s="97">
        <v>11</v>
      </c>
      <c r="E70" s="97">
        <v>12</v>
      </c>
      <c r="F70" s="93">
        <f t="shared" si="2"/>
        <v>0.84615384615384615</v>
      </c>
      <c r="G70" s="93">
        <f t="shared" si="3"/>
        <v>0.92307692307692313</v>
      </c>
    </row>
    <row r="71" spans="1:7" x14ac:dyDescent="0.25">
      <c r="A71" s="96" t="s">
        <v>198</v>
      </c>
      <c r="B71" s="96" t="s">
        <v>171</v>
      </c>
      <c r="C71" s="97">
        <v>19</v>
      </c>
      <c r="D71" s="97">
        <v>16</v>
      </c>
      <c r="E71" s="97">
        <v>17</v>
      </c>
      <c r="F71" s="93">
        <f t="shared" si="2"/>
        <v>0.84210526315789469</v>
      </c>
      <c r="G71" s="93">
        <f t="shared" si="3"/>
        <v>0.89473684210526316</v>
      </c>
    </row>
    <row r="72" spans="1:7" x14ac:dyDescent="0.25">
      <c r="A72" s="96" t="s">
        <v>163</v>
      </c>
      <c r="B72" s="96" t="s">
        <v>176</v>
      </c>
      <c r="C72" s="97">
        <v>19</v>
      </c>
      <c r="D72" s="97">
        <v>16</v>
      </c>
      <c r="E72" s="97">
        <v>18</v>
      </c>
      <c r="F72" s="93">
        <f t="shared" si="2"/>
        <v>0.84210526315789469</v>
      </c>
      <c r="G72" s="93">
        <f t="shared" si="3"/>
        <v>0.94736842105263153</v>
      </c>
    </row>
    <row r="73" spans="1:7" x14ac:dyDescent="0.25">
      <c r="A73" s="96" t="s">
        <v>178</v>
      </c>
      <c r="B73" s="96" t="s">
        <v>118</v>
      </c>
      <c r="C73" s="97">
        <v>76</v>
      </c>
      <c r="D73" s="97">
        <v>64</v>
      </c>
      <c r="E73" s="97">
        <v>66</v>
      </c>
      <c r="F73" s="93">
        <f t="shared" si="2"/>
        <v>0.84210526315789469</v>
      </c>
      <c r="G73" s="93">
        <f t="shared" si="3"/>
        <v>0.86842105263157898</v>
      </c>
    </row>
    <row r="74" spans="1:7" x14ac:dyDescent="0.25">
      <c r="A74" s="96" t="s">
        <v>130</v>
      </c>
      <c r="B74" s="96" t="s">
        <v>183</v>
      </c>
      <c r="C74" s="97">
        <v>50</v>
      </c>
      <c r="D74" s="97">
        <v>42</v>
      </c>
      <c r="E74" s="97">
        <v>44</v>
      </c>
      <c r="F74" s="93">
        <f t="shared" si="2"/>
        <v>0.84</v>
      </c>
      <c r="G74" s="93">
        <f t="shared" si="3"/>
        <v>0.88</v>
      </c>
    </row>
    <row r="75" spans="1:7" x14ac:dyDescent="0.25">
      <c r="A75" s="96" t="s">
        <v>169</v>
      </c>
      <c r="B75" s="96" t="s">
        <v>243</v>
      </c>
      <c r="C75" s="97">
        <v>43</v>
      </c>
      <c r="D75" s="97">
        <v>36</v>
      </c>
      <c r="E75" s="97">
        <v>38</v>
      </c>
      <c r="F75" s="93">
        <f t="shared" si="2"/>
        <v>0.83720930232558144</v>
      </c>
      <c r="G75" s="93">
        <f t="shared" si="3"/>
        <v>0.88372093023255816</v>
      </c>
    </row>
    <row r="76" spans="1:7" x14ac:dyDescent="0.25">
      <c r="A76" s="96" t="s">
        <v>20</v>
      </c>
      <c r="B76" s="96" t="s">
        <v>120</v>
      </c>
      <c r="C76" s="97">
        <v>61</v>
      </c>
      <c r="D76" s="97">
        <v>51</v>
      </c>
      <c r="E76" s="97">
        <v>57</v>
      </c>
      <c r="F76" s="93">
        <f t="shared" si="2"/>
        <v>0.83606557377049184</v>
      </c>
      <c r="G76" s="93">
        <f t="shared" si="3"/>
        <v>0.93442622950819676</v>
      </c>
    </row>
    <row r="77" spans="1:7" x14ac:dyDescent="0.25">
      <c r="A77" s="96" t="s">
        <v>165</v>
      </c>
      <c r="B77" s="96" t="s">
        <v>141</v>
      </c>
      <c r="C77" s="97">
        <v>36</v>
      </c>
      <c r="D77" s="97">
        <v>30</v>
      </c>
      <c r="E77" s="97">
        <v>32</v>
      </c>
      <c r="F77" s="93">
        <f t="shared" si="2"/>
        <v>0.83333333333333337</v>
      </c>
      <c r="G77" s="93">
        <f t="shared" si="3"/>
        <v>0.88888888888888884</v>
      </c>
    </row>
    <row r="78" spans="1:7" x14ac:dyDescent="0.25">
      <c r="A78" s="96" t="s">
        <v>121</v>
      </c>
      <c r="B78" s="96" t="s">
        <v>122</v>
      </c>
      <c r="C78" s="97">
        <v>30</v>
      </c>
      <c r="D78" s="97">
        <v>25</v>
      </c>
      <c r="E78" s="97">
        <v>30</v>
      </c>
      <c r="F78" s="93">
        <f t="shared" si="2"/>
        <v>0.83333333333333337</v>
      </c>
      <c r="G78" s="93">
        <f t="shared" si="3"/>
        <v>1</v>
      </c>
    </row>
    <row r="79" spans="1:7" x14ac:dyDescent="0.25">
      <c r="A79" s="96" t="s">
        <v>137</v>
      </c>
      <c r="B79" s="96" t="s">
        <v>242</v>
      </c>
      <c r="C79" s="97">
        <v>60</v>
      </c>
      <c r="D79" s="97">
        <v>50</v>
      </c>
      <c r="E79" s="97">
        <v>55</v>
      </c>
      <c r="F79" s="93">
        <f t="shared" si="2"/>
        <v>0.83333333333333337</v>
      </c>
      <c r="G79" s="93">
        <f t="shared" si="3"/>
        <v>0.91666666666666663</v>
      </c>
    </row>
    <row r="80" spans="1:7" x14ac:dyDescent="0.25">
      <c r="A80" s="96" t="s">
        <v>225</v>
      </c>
      <c r="B80" s="96" t="s">
        <v>187</v>
      </c>
      <c r="C80" s="97">
        <v>6</v>
      </c>
      <c r="D80" s="97">
        <v>5</v>
      </c>
      <c r="E80" s="97">
        <v>5</v>
      </c>
      <c r="F80" s="93">
        <f t="shared" si="2"/>
        <v>0.83333333333333337</v>
      </c>
      <c r="G80" s="93">
        <f t="shared" si="3"/>
        <v>0.83333333333333337</v>
      </c>
    </row>
    <row r="81" spans="1:7" x14ac:dyDescent="0.25">
      <c r="A81" s="96" t="s">
        <v>64</v>
      </c>
      <c r="B81" s="96" t="s">
        <v>183</v>
      </c>
      <c r="C81" s="97">
        <v>12</v>
      </c>
      <c r="D81" s="97">
        <v>10</v>
      </c>
      <c r="E81" s="97">
        <v>10</v>
      </c>
      <c r="F81" s="93">
        <f t="shared" si="2"/>
        <v>0.83333333333333337</v>
      </c>
      <c r="G81" s="93">
        <f t="shared" si="3"/>
        <v>0.83333333333333337</v>
      </c>
    </row>
    <row r="82" spans="1:7" x14ac:dyDescent="0.25">
      <c r="A82" s="96" t="s">
        <v>163</v>
      </c>
      <c r="B82" s="96" t="s">
        <v>164</v>
      </c>
      <c r="C82" s="97">
        <v>12</v>
      </c>
      <c r="D82" s="97">
        <v>10</v>
      </c>
      <c r="E82" s="97">
        <v>10</v>
      </c>
      <c r="F82" s="93">
        <f t="shared" si="2"/>
        <v>0.83333333333333337</v>
      </c>
      <c r="G82" s="93">
        <f t="shared" si="3"/>
        <v>0.83333333333333337</v>
      </c>
    </row>
    <row r="83" spans="1:7" x14ac:dyDescent="0.25">
      <c r="A83" s="96" t="s">
        <v>165</v>
      </c>
      <c r="B83" s="96" t="s">
        <v>144</v>
      </c>
      <c r="C83" s="97">
        <v>35</v>
      </c>
      <c r="D83" s="97">
        <v>29</v>
      </c>
      <c r="E83" s="97">
        <v>33</v>
      </c>
      <c r="F83" s="93">
        <f t="shared" si="2"/>
        <v>0.82857142857142863</v>
      </c>
      <c r="G83" s="93">
        <f t="shared" si="3"/>
        <v>0.94285714285714284</v>
      </c>
    </row>
    <row r="84" spans="1:7" x14ac:dyDescent="0.25">
      <c r="A84" s="96" t="s">
        <v>159</v>
      </c>
      <c r="B84" s="96" t="s">
        <v>185</v>
      </c>
      <c r="C84" s="97">
        <v>29</v>
      </c>
      <c r="D84" s="97">
        <v>24</v>
      </c>
      <c r="E84" s="97">
        <v>24</v>
      </c>
      <c r="F84" s="93">
        <f t="shared" si="2"/>
        <v>0.82758620689655171</v>
      </c>
      <c r="G84" s="93">
        <f t="shared" si="3"/>
        <v>0.82758620689655171</v>
      </c>
    </row>
    <row r="85" spans="1:7" x14ac:dyDescent="0.25">
      <c r="A85" s="96" t="s">
        <v>159</v>
      </c>
      <c r="B85" s="96" t="s">
        <v>118</v>
      </c>
      <c r="C85" s="97">
        <v>103</v>
      </c>
      <c r="D85" s="97">
        <v>84</v>
      </c>
      <c r="E85" s="97">
        <v>92</v>
      </c>
      <c r="F85" s="93">
        <f t="shared" si="2"/>
        <v>0.81553398058252424</v>
      </c>
      <c r="G85" s="93">
        <f t="shared" si="3"/>
        <v>0.89320388349514568</v>
      </c>
    </row>
    <row r="86" spans="1:7" x14ac:dyDescent="0.25">
      <c r="A86" s="96" t="s">
        <v>121</v>
      </c>
      <c r="B86" s="96" t="s">
        <v>126</v>
      </c>
      <c r="C86" s="97">
        <v>70</v>
      </c>
      <c r="D86" s="97">
        <v>57</v>
      </c>
      <c r="E86" s="97">
        <v>63</v>
      </c>
      <c r="F86" s="93">
        <f t="shared" si="2"/>
        <v>0.81428571428571428</v>
      </c>
      <c r="G86" s="93">
        <f t="shared" si="3"/>
        <v>0.9</v>
      </c>
    </row>
    <row r="87" spans="1:7" x14ac:dyDescent="0.25">
      <c r="A87" s="96" t="s">
        <v>146</v>
      </c>
      <c r="B87" s="96" t="s">
        <v>114</v>
      </c>
      <c r="C87" s="97">
        <v>89</v>
      </c>
      <c r="D87" s="97">
        <v>72</v>
      </c>
      <c r="E87" s="97">
        <v>77</v>
      </c>
      <c r="F87" s="93">
        <f t="shared" si="2"/>
        <v>0.8089887640449438</v>
      </c>
      <c r="G87" s="93">
        <f t="shared" si="3"/>
        <v>0.8651685393258427</v>
      </c>
    </row>
    <row r="88" spans="1:7" x14ac:dyDescent="0.25">
      <c r="A88" s="96" t="s">
        <v>149</v>
      </c>
      <c r="B88" s="96" t="s">
        <v>150</v>
      </c>
      <c r="C88" s="97">
        <v>89</v>
      </c>
      <c r="D88" s="97">
        <v>72</v>
      </c>
      <c r="E88" s="97">
        <v>74</v>
      </c>
      <c r="F88" s="93">
        <f t="shared" si="2"/>
        <v>0.8089887640449438</v>
      </c>
      <c r="G88" s="93">
        <f t="shared" si="3"/>
        <v>0.8314606741573034</v>
      </c>
    </row>
    <row r="89" spans="1:7" x14ac:dyDescent="0.25">
      <c r="A89" s="96" t="s">
        <v>169</v>
      </c>
      <c r="B89" s="96" t="s">
        <v>244</v>
      </c>
      <c r="C89" s="97">
        <v>26</v>
      </c>
      <c r="D89" s="97">
        <v>21</v>
      </c>
      <c r="E89" s="97">
        <v>21</v>
      </c>
      <c r="F89" s="93">
        <f t="shared" si="2"/>
        <v>0.80769230769230771</v>
      </c>
      <c r="G89" s="93">
        <f t="shared" si="3"/>
        <v>0.80769230769230771</v>
      </c>
    </row>
    <row r="90" spans="1:7" x14ac:dyDescent="0.25">
      <c r="A90" s="96" t="s">
        <v>159</v>
      </c>
      <c r="B90" s="96" t="s">
        <v>239</v>
      </c>
      <c r="C90" s="97">
        <v>31</v>
      </c>
      <c r="D90" s="97">
        <v>25</v>
      </c>
      <c r="E90" s="97">
        <v>26</v>
      </c>
      <c r="F90" s="93">
        <f t="shared" si="2"/>
        <v>0.80645161290322576</v>
      </c>
      <c r="G90" s="93">
        <f t="shared" si="3"/>
        <v>0.83870967741935487</v>
      </c>
    </row>
    <row r="91" spans="1:7" x14ac:dyDescent="0.25">
      <c r="A91" s="96" t="s">
        <v>246</v>
      </c>
      <c r="B91" s="96" t="s">
        <v>247</v>
      </c>
      <c r="C91" s="97">
        <v>15</v>
      </c>
      <c r="D91" s="97">
        <v>12</v>
      </c>
      <c r="E91" s="97">
        <v>13</v>
      </c>
      <c r="F91" s="93">
        <f t="shared" si="2"/>
        <v>0.8</v>
      </c>
      <c r="G91" s="93">
        <f t="shared" si="3"/>
        <v>0.8666666666666667</v>
      </c>
    </row>
    <row r="92" spans="1:7" x14ac:dyDescent="0.25">
      <c r="A92" s="96" t="s">
        <v>220</v>
      </c>
      <c r="B92" s="96" t="s">
        <v>194</v>
      </c>
      <c r="C92" s="97">
        <v>20</v>
      </c>
      <c r="D92" s="97">
        <v>16</v>
      </c>
      <c r="E92" s="97">
        <v>19</v>
      </c>
      <c r="F92" s="93">
        <f t="shared" si="2"/>
        <v>0.8</v>
      </c>
      <c r="G92" s="93">
        <f t="shared" si="3"/>
        <v>0.95</v>
      </c>
    </row>
    <row r="93" spans="1:7" x14ac:dyDescent="0.25">
      <c r="A93" s="96" t="s">
        <v>222</v>
      </c>
      <c r="B93" s="96" t="s">
        <v>224</v>
      </c>
      <c r="C93" s="97">
        <v>15</v>
      </c>
      <c r="D93" s="97">
        <v>12</v>
      </c>
      <c r="E93" s="97">
        <v>15</v>
      </c>
      <c r="F93" s="93">
        <f t="shared" si="2"/>
        <v>0.8</v>
      </c>
      <c r="G93" s="93">
        <f t="shared" si="3"/>
        <v>1</v>
      </c>
    </row>
    <row r="94" spans="1:7" x14ac:dyDescent="0.25">
      <c r="A94" s="96" t="s">
        <v>64</v>
      </c>
      <c r="B94" s="96" t="s">
        <v>232</v>
      </c>
      <c r="C94" s="97">
        <v>5</v>
      </c>
      <c r="D94" s="97">
        <v>4</v>
      </c>
      <c r="E94" s="97">
        <v>4</v>
      </c>
      <c r="F94" s="93">
        <f t="shared" si="2"/>
        <v>0.8</v>
      </c>
      <c r="G94" s="93">
        <f t="shared" si="3"/>
        <v>0.8</v>
      </c>
    </row>
    <row r="95" spans="1:7" x14ac:dyDescent="0.25">
      <c r="A95" s="96" t="s">
        <v>249</v>
      </c>
      <c r="B95" s="96" t="s">
        <v>219</v>
      </c>
      <c r="C95" s="97">
        <v>15</v>
      </c>
      <c r="D95" s="97">
        <v>12</v>
      </c>
      <c r="E95" s="97">
        <v>15</v>
      </c>
      <c r="F95" s="93">
        <f t="shared" si="2"/>
        <v>0.8</v>
      </c>
      <c r="G95" s="93">
        <f t="shared" si="3"/>
        <v>1</v>
      </c>
    </row>
    <row r="96" spans="1:7" x14ac:dyDescent="0.25">
      <c r="A96" s="96" t="s">
        <v>178</v>
      </c>
      <c r="B96" s="96" t="s">
        <v>251</v>
      </c>
      <c r="C96" s="97">
        <v>15</v>
      </c>
      <c r="D96" s="97">
        <v>12</v>
      </c>
      <c r="E96" s="97">
        <v>12</v>
      </c>
      <c r="F96" s="93">
        <f t="shared" si="2"/>
        <v>0.8</v>
      </c>
      <c r="G96" s="93">
        <f t="shared" si="3"/>
        <v>0.8</v>
      </c>
    </row>
    <row r="97" spans="1:7" x14ac:dyDescent="0.25">
      <c r="A97" s="96" t="s">
        <v>227</v>
      </c>
      <c r="B97" s="96" t="s">
        <v>171</v>
      </c>
      <c r="C97" s="97">
        <v>19</v>
      </c>
      <c r="D97" s="97">
        <v>15</v>
      </c>
      <c r="E97" s="97">
        <v>17</v>
      </c>
      <c r="F97" s="93">
        <f t="shared" si="2"/>
        <v>0.78947368421052633</v>
      </c>
      <c r="G97" s="93">
        <f t="shared" si="3"/>
        <v>0.89473684210526316</v>
      </c>
    </row>
    <row r="98" spans="1:7" x14ac:dyDescent="0.25">
      <c r="A98" s="96" t="s">
        <v>148</v>
      </c>
      <c r="B98" s="96" t="s">
        <v>248</v>
      </c>
      <c r="C98" s="97">
        <v>19</v>
      </c>
      <c r="D98" s="97">
        <v>15</v>
      </c>
      <c r="E98" s="97">
        <v>15</v>
      </c>
      <c r="F98" s="93">
        <f t="shared" si="2"/>
        <v>0.78947368421052633</v>
      </c>
      <c r="G98" s="93">
        <f t="shared" si="3"/>
        <v>0.78947368421052633</v>
      </c>
    </row>
    <row r="99" spans="1:7" x14ac:dyDescent="0.25">
      <c r="A99" s="96" t="s">
        <v>154</v>
      </c>
      <c r="B99" s="96" t="s">
        <v>158</v>
      </c>
      <c r="C99" s="97">
        <v>57</v>
      </c>
      <c r="D99" s="97">
        <v>45</v>
      </c>
      <c r="E99" s="97">
        <v>53</v>
      </c>
      <c r="F99" s="93">
        <f t="shared" si="2"/>
        <v>0.78947368421052633</v>
      </c>
      <c r="G99" s="93">
        <f t="shared" si="3"/>
        <v>0.92982456140350878</v>
      </c>
    </row>
    <row r="100" spans="1:7" x14ac:dyDescent="0.25">
      <c r="A100" s="96" t="s">
        <v>121</v>
      </c>
      <c r="B100" s="96" t="s">
        <v>205</v>
      </c>
      <c r="C100" s="97">
        <v>14</v>
      </c>
      <c r="D100" s="97">
        <v>11</v>
      </c>
      <c r="E100" s="97">
        <v>12</v>
      </c>
      <c r="F100" s="93">
        <f t="shared" si="2"/>
        <v>0.7857142857142857</v>
      </c>
      <c r="G100" s="93">
        <f t="shared" si="3"/>
        <v>0.8571428571428571</v>
      </c>
    </row>
    <row r="101" spans="1:7" x14ac:dyDescent="0.25">
      <c r="A101" s="96" t="s">
        <v>159</v>
      </c>
      <c r="B101" s="96" t="s">
        <v>125</v>
      </c>
      <c r="C101" s="97">
        <v>28</v>
      </c>
      <c r="D101" s="97">
        <v>22</v>
      </c>
      <c r="E101" s="97">
        <v>22</v>
      </c>
      <c r="F101" s="93">
        <f t="shared" si="2"/>
        <v>0.7857142857142857</v>
      </c>
      <c r="G101" s="93">
        <f t="shared" si="3"/>
        <v>0.7857142857142857</v>
      </c>
    </row>
    <row r="102" spans="1:7" x14ac:dyDescent="0.25">
      <c r="A102" s="96" t="s">
        <v>246</v>
      </c>
      <c r="B102" s="96" t="s">
        <v>160</v>
      </c>
      <c r="C102" s="97">
        <v>23</v>
      </c>
      <c r="D102" s="97">
        <v>18</v>
      </c>
      <c r="E102" s="97">
        <v>22</v>
      </c>
      <c r="F102" s="93">
        <f t="shared" si="2"/>
        <v>0.78260869565217395</v>
      </c>
      <c r="G102" s="93">
        <f t="shared" si="3"/>
        <v>0.95652173913043481</v>
      </c>
    </row>
    <row r="103" spans="1:7" x14ac:dyDescent="0.25">
      <c r="A103" s="96" t="s">
        <v>121</v>
      </c>
      <c r="B103" s="96" t="s">
        <v>209</v>
      </c>
      <c r="C103" s="97">
        <v>18</v>
      </c>
      <c r="D103" s="97">
        <v>14</v>
      </c>
      <c r="E103" s="97">
        <v>16</v>
      </c>
      <c r="F103" s="93">
        <f t="shared" si="2"/>
        <v>0.77777777777777779</v>
      </c>
      <c r="G103" s="93">
        <f t="shared" si="3"/>
        <v>0.88888888888888884</v>
      </c>
    </row>
    <row r="104" spans="1:7" x14ac:dyDescent="0.25">
      <c r="A104" s="96" t="s">
        <v>222</v>
      </c>
      <c r="B104" s="96" t="s">
        <v>181</v>
      </c>
      <c r="C104" s="97">
        <v>9</v>
      </c>
      <c r="D104" s="97">
        <v>7</v>
      </c>
      <c r="E104" s="97">
        <v>7</v>
      </c>
      <c r="F104" s="93">
        <f t="shared" si="2"/>
        <v>0.77777777777777779</v>
      </c>
      <c r="G104" s="93">
        <f t="shared" si="3"/>
        <v>0.77777777777777779</v>
      </c>
    </row>
    <row r="105" spans="1:7" x14ac:dyDescent="0.25">
      <c r="A105" s="96" t="s">
        <v>178</v>
      </c>
      <c r="B105" s="96" t="s">
        <v>173</v>
      </c>
      <c r="C105" s="97">
        <v>83</v>
      </c>
      <c r="D105" s="97">
        <v>64</v>
      </c>
      <c r="E105" s="97">
        <v>71</v>
      </c>
      <c r="F105" s="93">
        <f t="shared" si="2"/>
        <v>0.77108433734939763</v>
      </c>
      <c r="G105" s="93">
        <f t="shared" si="3"/>
        <v>0.85542168674698793</v>
      </c>
    </row>
    <row r="106" spans="1:7" x14ac:dyDescent="0.25">
      <c r="A106" s="96" t="s">
        <v>165</v>
      </c>
      <c r="B106" s="96" t="s">
        <v>167</v>
      </c>
      <c r="C106" s="97">
        <v>13</v>
      </c>
      <c r="D106" s="97">
        <v>10</v>
      </c>
      <c r="E106" s="97">
        <v>13</v>
      </c>
      <c r="F106" s="93">
        <f t="shared" si="2"/>
        <v>0.76923076923076927</v>
      </c>
      <c r="G106" s="93">
        <f t="shared" si="3"/>
        <v>1</v>
      </c>
    </row>
    <row r="107" spans="1:7" x14ac:dyDescent="0.25">
      <c r="A107" s="96" t="s">
        <v>121</v>
      </c>
      <c r="B107" s="96" t="s">
        <v>257</v>
      </c>
      <c r="C107" s="97">
        <v>13</v>
      </c>
      <c r="D107" s="97">
        <v>10</v>
      </c>
      <c r="E107" s="97">
        <v>10</v>
      </c>
      <c r="F107" s="93">
        <f t="shared" si="2"/>
        <v>0.76923076923076927</v>
      </c>
      <c r="G107" s="93">
        <f t="shared" si="3"/>
        <v>0.76923076923076927</v>
      </c>
    </row>
    <row r="108" spans="1:7" x14ac:dyDescent="0.25">
      <c r="A108" s="96" t="s">
        <v>130</v>
      </c>
      <c r="B108" s="96" t="s">
        <v>152</v>
      </c>
      <c r="C108" s="97">
        <v>51</v>
      </c>
      <c r="D108" s="97">
        <v>39</v>
      </c>
      <c r="E108" s="97">
        <v>41</v>
      </c>
      <c r="F108" s="93">
        <f t="shared" si="2"/>
        <v>0.76470588235294112</v>
      </c>
      <c r="G108" s="93">
        <f t="shared" si="3"/>
        <v>0.80392156862745101</v>
      </c>
    </row>
    <row r="109" spans="1:7" x14ac:dyDescent="0.25">
      <c r="A109" s="96" t="s">
        <v>130</v>
      </c>
      <c r="B109" s="96" t="s">
        <v>134</v>
      </c>
      <c r="C109" s="97">
        <v>103</v>
      </c>
      <c r="D109" s="97">
        <v>78</v>
      </c>
      <c r="E109" s="97">
        <v>85</v>
      </c>
      <c r="F109" s="93">
        <f t="shared" si="2"/>
        <v>0.75728155339805825</v>
      </c>
      <c r="G109" s="93">
        <f t="shared" si="3"/>
        <v>0.82524271844660191</v>
      </c>
    </row>
    <row r="110" spans="1:7" x14ac:dyDescent="0.25">
      <c r="A110" s="96" t="s">
        <v>20</v>
      </c>
      <c r="B110" s="96" t="s">
        <v>118</v>
      </c>
      <c r="C110" s="97">
        <v>494</v>
      </c>
      <c r="D110" s="97">
        <v>374</v>
      </c>
      <c r="E110" s="97">
        <v>419</v>
      </c>
      <c r="F110" s="93">
        <f t="shared" si="2"/>
        <v>0.75708502024291502</v>
      </c>
      <c r="G110" s="93">
        <f t="shared" si="3"/>
        <v>0.84817813765182182</v>
      </c>
    </row>
    <row r="111" spans="1:7" x14ac:dyDescent="0.25">
      <c r="A111" s="96" t="s">
        <v>154</v>
      </c>
      <c r="B111" s="96" t="s">
        <v>171</v>
      </c>
      <c r="C111" s="97">
        <v>37</v>
      </c>
      <c r="D111" s="97">
        <v>28</v>
      </c>
      <c r="E111" s="97">
        <v>34</v>
      </c>
      <c r="F111" s="93">
        <f t="shared" si="2"/>
        <v>0.7567567567567568</v>
      </c>
      <c r="G111" s="93">
        <f t="shared" si="3"/>
        <v>0.91891891891891897</v>
      </c>
    </row>
    <row r="112" spans="1:7" x14ac:dyDescent="0.25">
      <c r="A112" s="96" t="s">
        <v>159</v>
      </c>
      <c r="B112" s="96" t="s">
        <v>161</v>
      </c>
      <c r="C112" s="97">
        <v>295</v>
      </c>
      <c r="D112" s="97">
        <v>223</v>
      </c>
      <c r="E112" s="97">
        <v>246</v>
      </c>
      <c r="F112" s="93">
        <f t="shared" si="2"/>
        <v>0.75593220338983047</v>
      </c>
      <c r="G112" s="93">
        <f t="shared" si="3"/>
        <v>0.83389830508474572</v>
      </c>
    </row>
    <row r="113" spans="1:7" x14ac:dyDescent="0.25">
      <c r="A113" s="96" t="s">
        <v>198</v>
      </c>
      <c r="B113" s="96" t="s">
        <v>187</v>
      </c>
      <c r="C113" s="97">
        <v>8</v>
      </c>
      <c r="D113" s="97">
        <v>6</v>
      </c>
      <c r="E113" s="97">
        <v>6</v>
      </c>
      <c r="F113" s="93">
        <f t="shared" si="2"/>
        <v>0.75</v>
      </c>
      <c r="G113" s="93">
        <f t="shared" si="3"/>
        <v>0.75</v>
      </c>
    </row>
    <row r="114" spans="1:7" x14ac:dyDescent="0.25">
      <c r="A114" s="96" t="s">
        <v>137</v>
      </c>
      <c r="B114" s="96" t="s">
        <v>140</v>
      </c>
      <c r="C114" s="97">
        <v>100</v>
      </c>
      <c r="D114" s="97">
        <v>75</v>
      </c>
      <c r="E114" s="97">
        <v>84</v>
      </c>
      <c r="F114" s="93">
        <f t="shared" si="2"/>
        <v>0.75</v>
      </c>
      <c r="G114" s="93">
        <f t="shared" si="3"/>
        <v>0.84</v>
      </c>
    </row>
    <row r="115" spans="1:7" x14ac:dyDescent="0.25">
      <c r="A115" s="96" t="s">
        <v>159</v>
      </c>
      <c r="B115" s="96" t="s">
        <v>216</v>
      </c>
      <c r="C115" s="97">
        <v>24</v>
      </c>
      <c r="D115" s="97">
        <v>18</v>
      </c>
      <c r="E115" s="97">
        <v>21</v>
      </c>
      <c r="F115" s="93">
        <f t="shared" si="2"/>
        <v>0.75</v>
      </c>
      <c r="G115" s="93">
        <f t="shared" si="3"/>
        <v>0.875</v>
      </c>
    </row>
    <row r="116" spans="1:7" x14ac:dyDescent="0.25">
      <c r="A116" s="96" t="s">
        <v>254</v>
      </c>
      <c r="B116" s="96" t="s">
        <v>181</v>
      </c>
      <c r="C116" s="97">
        <v>4</v>
      </c>
      <c r="D116" s="97">
        <v>3</v>
      </c>
      <c r="E116" s="97">
        <v>3</v>
      </c>
      <c r="F116" s="93">
        <f t="shared" si="2"/>
        <v>0.75</v>
      </c>
      <c r="G116" s="93">
        <f t="shared" si="3"/>
        <v>0.75</v>
      </c>
    </row>
    <row r="117" spans="1:7" x14ac:dyDescent="0.25">
      <c r="A117" s="96" t="s">
        <v>137</v>
      </c>
      <c r="B117" s="96" t="s">
        <v>139</v>
      </c>
      <c r="C117" s="97">
        <v>115</v>
      </c>
      <c r="D117" s="97">
        <v>86</v>
      </c>
      <c r="E117" s="97">
        <v>97</v>
      </c>
      <c r="F117" s="93">
        <f t="shared" si="2"/>
        <v>0.74782608695652175</v>
      </c>
      <c r="G117" s="93">
        <f t="shared" si="3"/>
        <v>0.84347826086956523</v>
      </c>
    </row>
    <row r="118" spans="1:7" x14ac:dyDescent="0.25">
      <c r="A118" s="96" t="s">
        <v>192</v>
      </c>
      <c r="B118" s="96" t="s">
        <v>119</v>
      </c>
      <c r="C118" s="97">
        <v>50</v>
      </c>
      <c r="D118" s="97">
        <v>37</v>
      </c>
      <c r="E118" s="97">
        <v>41</v>
      </c>
      <c r="F118" s="93">
        <f t="shared" si="2"/>
        <v>0.74</v>
      </c>
      <c r="G118" s="93">
        <f t="shared" si="3"/>
        <v>0.82</v>
      </c>
    </row>
    <row r="119" spans="1:7" x14ac:dyDescent="0.25">
      <c r="A119" s="96" t="s">
        <v>148</v>
      </c>
      <c r="B119" s="96" t="s">
        <v>161</v>
      </c>
      <c r="C119" s="97">
        <v>83</v>
      </c>
      <c r="D119" s="97">
        <v>61</v>
      </c>
      <c r="E119" s="97">
        <v>68</v>
      </c>
      <c r="F119" s="93">
        <f t="shared" si="2"/>
        <v>0.73493975903614461</v>
      </c>
      <c r="G119" s="93">
        <f t="shared" si="3"/>
        <v>0.81927710843373491</v>
      </c>
    </row>
    <row r="120" spans="1:7" x14ac:dyDescent="0.25">
      <c r="A120" s="96" t="s">
        <v>178</v>
      </c>
      <c r="B120" s="96" t="s">
        <v>131</v>
      </c>
      <c r="C120" s="97">
        <v>15</v>
      </c>
      <c r="D120" s="97">
        <v>11</v>
      </c>
      <c r="E120" s="97">
        <v>11</v>
      </c>
      <c r="F120" s="93">
        <f t="shared" si="2"/>
        <v>0.73333333333333328</v>
      </c>
      <c r="G120" s="93">
        <f t="shared" si="3"/>
        <v>0.73333333333333328</v>
      </c>
    </row>
    <row r="121" spans="1:7" x14ac:dyDescent="0.25">
      <c r="A121" s="96" t="s">
        <v>254</v>
      </c>
      <c r="B121" s="96" t="s">
        <v>173</v>
      </c>
      <c r="C121" s="97">
        <v>30</v>
      </c>
      <c r="D121" s="97">
        <v>22</v>
      </c>
      <c r="E121" s="97">
        <v>25</v>
      </c>
      <c r="F121" s="93">
        <f t="shared" si="2"/>
        <v>0.73333333333333328</v>
      </c>
      <c r="G121" s="93">
        <f t="shared" si="3"/>
        <v>0.83333333333333337</v>
      </c>
    </row>
    <row r="122" spans="1:7" x14ac:dyDescent="0.25">
      <c r="A122" s="96" t="s">
        <v>130</v>
      </c>
      <c r="B122" s="96" t="s">
        <v>168</v>
      </c>
      <c r="C122" s="97">
        <v>41</v>
      </c>
      <c r="D122" s="97">
        <v>30</v>
      </c>
      <c r="E122" s="97">
        <v>35</v>
      </c>
      <c r="F122" s="93">
        <f t="shared" si="2"/>
        <v>0.73170731707317072</v>
      </c>
      <c r="G122" s="93">
        <f t="shared" si="3"/>
        <v>0.85365853658536583</v>
      </c>
    </row>
    <row r="123" spans="1:7" x14ac:dyDescent="0.25">
      <c r="A123" s="96" t="s">
        <v>115</v>
      </c>
      <c r="B123" s="96" t="s">
        <v>194</v>
      </c>
      <c r="C123" s="97">
        <v>26</v>
      </c>
      <c r="D123" s="97">
        <v>19</v>
      </c>
      <c r="E123" s="97">
        <v>19</v>
      </c>
      <c r="F123" s="93">
        <f t="shared" si="2"/>
        <v>0.73076923076923073</v>
      </c>
      <c r="G123" s="93">
        <f t="shared" si="3"/>
        <v>0.73076923076923073</v>
      </c>
    </row>
    <row r="124" spans="1:7" x14ac:dyDescent="0.25">
      <c r="A124" s="96" t="s">
        <v>121</v>
      </c>
      <c r="B124" s="96" t="s">
        <v>123</v>
      </c>
      <c r="C124" s="97">
        <v>74</v>
      </c>
      <c r="D124" s="97">
        <v>54</v>
      </c>
      <c r="E124" s="97">
        <v>63</v>
      </c>
      <c r="F124" s="93">
        <f t="shared" si="2"/>
        <v>0.72972972972972971</v>
      </c>
      <c r="G124" s="93">
        <f t="shared" si="3"/>
        <v>0.85135135135135132</v>
      </c>
    </row>
    <row r="125" spans="1:7" x14ac:dyDescent="0.25">
      <c r="A125" s="96" t="s">
        <v>154</v>
      </c>
      <c r="B125" s="96" t="s">
        <v>237</v>
      </c>
      <c r="C125" s="97">
        <v>51</v>
      </c>
      <c r="D125" s="97">
        <v>37</v>
      </c>
      <c r="E125" s="97">
        <v>46</v>
      </c>
      <c r="F125" s="93">
        <f t="shared" si="2"/>
        <v>0.72549019607843135</v>
      </c>
      <c r="G125" s="93">
        <f t="shared" si="3"/>
        <v>0.90196078431372551</v>
      </c>
    </row>
    <row r="126" spans="1:7" x14ac:dyDescent="0.25">
      <c r="A126" s="96" t="s">
        <v>165</v>
      </c>
      <c r="B126" s="96" t="s">
        <v>166</v>
      </c>
      <c r="C126" s="97">
        <v>80</v>
      </c>
      <c r="D126" s="97">
        <v>58</v>
      </c>
      <c r="E126" s="97">
        <v>65</v>
      </c>
      <c r="F126" s="93">
        <f t="shared" si="2"/>
        <v>0.72499999999999998</v>
      </c>
      <c r="G126" s="93">
        <f t="shared" si="3"/>
        <v>0.8125</v>
      </c>
    </row>
    <row r="127" spans="1:7" x14ac:dyDescent="0.25">
      <c r="A127" s="96" t="s">
        <v>159</v>
      </c>
      <c r="B127" s="96" t="s">
        <v>221</v>
      </c>
      <c r="C127" s="97">
        <v>18</v>
      </c>
      <c r="D127" s="97">
        <v>13</v>
      </c>
      <c r="E127" s="97">
        <v>16</v>
      </c>
      <c r="F127" s="93">
        <f t="shared" si="2"/>
        <v>0.72222222222222221</v>
      </c>
      <c r="G127" s="93">
        <f t="shared" si="3"/>
        <v>0.88888888888888884</v>
      </c>
    </row>
    <row r="128" spans="1:7" x14ac:dyDescent="0.25">
      <c r="A128" s="96" t="s">
        <v>130</v>
      </c>
      <c r="B128" s="96" t="s">
        <v>131</v>
      </c>
      <c r="C128" s="97">
        <v>327</v>
      </c>
      <c r="D128" s="97">
        <v>236</v>
      </c>
      <c r="E128" s="97">
        <v>262</v>
      </c>
      <c r="F128" s="93">
        <f t="shared" si="2"/>
        <v>0.72171253822629966</v>
      </c>
      <c r="G128" s="93">
        <f t="shared" si="3"/>
        <v>0.80122324159021407</v>
      </c>
    </row>
    <row r="129" spans="1:7" x14ac:dyDescent="0.25">
      <c r="A129" s="96" t="s">
        <v>159</v>
      </c>
      <c r="B129" s="96" t="s">
        <v>237</v>
      </c>
      <c r="C129" s="97">
        <v>31</v>
      </c>
      <c r="D129" s="97">
        <v>22</v>
      </c>
      <c r="E129" s="97">
        <v>28</v>
      </c>
      <c r="F129" s="93">
        <f t="shared" si="2"/>
        <v>0.70967741935483875</v>
      </c>
      <c r="G129" s="93">
        <f t="shared" si="3"/>
        <v>0.90322580645161288</v>
      </c>
    </row>
    <row r="130" spans="1:7" x14ac:dyDescent="0.25">
      <c r="A130" s="96" t="s">
        <v>151</v>
      </c>
      <c r="B130" s="96" t="s">
        <v>119</v>
      </c>
      <c r="C130" s="97">
        <v>172</v>
      </c>
      <c r="D130" s="97">
        <v>121</v>
      </c>
      <c r="E130" s="97">
        <v>147</v>
      </c>
      <c r="F130" s="93">
        <f t="shared" ref="F130:F193" si="4">D130/C130</f>
        <v>0.70348837209302328</v>
      </c>
      <c r="G130" s="93">
        <f t="shared" ref="G130:G193" si="5">E130/C130</f>
        <v>0.85465116279069764</v>
      </c>
    </row>
    <row r="131" spans="1:7" x14ac:dyDescent="0.25">
      <c r="A131" s="96" t="s">
        <v>148</v>
      </c>
      <c r="B131" s="96" t="s">
        <v>114</v>
      </c>
      <c r="C131" s="97">
        <v>105</v>
      </c>
      <c r="D131" s="97">
        <v>73</v>
      </c>
      <c r="E131" s="97">
        <v>89</v>
      </c>
      <c r="F131" s="93">
        <f t="shared" si="4"/>
        <v>0.69523809523809521</v>
      </c>
      <c r="G131" s="93">
        <f t="shared" si="5"/>
        <v>0.84761904761904761</v>
      </c>
    </row>
    <row r="132" spans="1:7" x14ac:dyDescent="0.25">
      <c r="A132" s="96" t="s">
        <v>20</v>
      </c>
      <c r="B132" s="96" t="s">
        <v>197</v>
      </c>
      <c r="C132" s="97">
        <v>26</v>
      </c>
      <c r="D132" s="97">
        <v>18</v>
      </c>
      <c r="E132" s="97">
        <v>23</v>
      </c>
      <c r="F132" s="93">
        <f t="shared" si="4"/>
        <v>0.69230769230769229</v>
      </c>
      <c r="G132" s="93">
        <f t="shared" si="5"/>
        <v>0.88461538461538458</v>
      </c>
    </row>
    <row r="133" spans="1:7" x14ac:dyDescent="0.25">
      <c r="A133" s="96" t="s">
        <v>178</v>
      </c>
      <c r="B133" s="96" t="s">
        <v>180</v>
      </c>
      <c r="C133" s="97">
        <v>35</v>
      </c>
      <c r="D133" s="97">
        <v>24</v>
      </c>
      <c r="E133" s="97">
        <v>26</v>
      </c>
      <c r="F133" s="93">
        <f t="shared" si="4"/>
        <v>0.68571428571428572</v>
      </c>
      <c r="G133" s="93">
        <f t="shared" si="5"/>
        <v>0.74285714285714288</v>
      </c>
    </row>
    <row r="134" spans="1:7" x14ac:dyDescent="0.25">
      <c r="A134" s="96" t="s">
        <v>151</v>
      </c>
      <c r="B134" s="96" t="s">
        <v>152</v>
      </c>
      <c r="C134" s="97">
        <v>50</v>
      </c>
      <c r="D134" s="97">
        <v>34</v>
      </c>
      <c r="E134" s="97">
        <v>42</v>
      </c>
      <c r="F134" s="93">
        <f t="shared" si="4"/>
        <v>0.68</v>
      </c>
      <c r="G134" s="93">
        <f t="shared" si="5"/>
        <v>0.84</v>
      </c>
    </row>
    <row r="135" spans="1:7" x14ac:dyDescent="0.25">
      <c r="A135" s="85" t="s">
        <v>442</v>
      </c>
      <c r="B135" s="85"/>
      <c r="C135" s="85">
        <f>SUM(C1:C134)</f>
        <v>5269</v>
      </c>
      <c r="D135" s="85">
        <f>SUM(D1:D134)</f>
        <v>4264</v>
      </c>
      <c r="E135" s="85">
        <f>SUM(E1:E134)</f>
        <v>4637</v>
      </c>
      <c r="F135" s="93">
        <f t="shared" si="4"/>
        <v>0.80926171949136461</v>
      </c>
      <c r="G135" s="93">
        <f t="shared" si="5"/>
        <v>0.88005314101347509</v>
      </c>
    </row>
    <row r="136" spans="1:7" x14ac:dyDescent="0.25">
      <c r="A136" s="96" t="s">
        <v>159</v>
      </c>
      <c r="B136" s="96" t="s">
        <v>119</v>
      </c>
      <c r="C136" s="97">
        <v>62</v>
      </c>
      <c r="D136" s="97">
        <v>42</v>
      </c>
      <c r="E136" s="97">
        <v>51</v>
      </c>
      <c r="F136" s="93">
        <f t="shared" si="4"/>
        <v>0.67741935483870963</v>
      </c>
      <c r="G136" s="93">
        <f t="shared" si="5"/>
        <v>0.82258064516129037</v>
      </c>
    </row>
    <row r="137" spans="1:7" x14ac:dyDescent="0.25">
      <c r="A137" s="96" t="s">
        <v>159</v>
      </c>
      <c r="B137" s="96" t="s">
        <v>160</v>
      </c>
      <c r="C137" s="97">
        <v>141</v>
      </c>
      <c r="D137" s="97">
        <v>95</v>
      </c>
      <c r="E137" s="97">
        <v>122</v>
      </c>
      <c r="F137" s="93">
        <f t="shared" si="4"/>
        <v>0.67375886524822692</v>
      </c>
      <c r="G137" s="93">
        <f t="shared" si="5"/>
        <v>0.86524822695035464</v>
      </c>
    </row>
    <row r="138" spans="1:7" x14ac:dyDescent="0.25">
      <c r="A138" s="96" t="s">
        <v>154</v>
      </c>
      <c r="B138" s="96" t="s">
        <v>117</v>
      </c>
      <c r="C138" s="97">
        <v>115</v>
      </c>
      <c r="D138" s="97">
        <v>77</v>
      </c>
      <c r="E138" s="97">
        <v>90</v>
      </c>
      <c r="F138" s="93">
        <f t="shared" si="4"/>
        <v>0.66956521739130437</v>
      </c>
      <c r="G138" s="93">
        <f t="shared" si="5"/>
        <v>0.78260869565217395</v>
      </c>
    </row>
    <row r="139" spans="1:7" x14ac:dyDescent="0.25">
      <c r="A139" s="96" t="s">
        <v>111</v>
      </c>
      <c r="B139" s="96" t="s">
        <v>186</v>
      </c>
      <c r="C139" s="97">
        <v>27</v>
      </c>
      <c r="D139" s="97">
        <v>18</v>
      </c>
      <c r="E139" s="97">
        <v>23</v>
      </c>
      <c r="F139" s="93">
        <f t="shared" si="4"/>
        <v>0.66666666666666663</v>
      </c>
      <c r="G139" s="93">
        <f t="shared" si="5"/>
        <v>0.85185185185185186</v>
      </c>
    </row>
    <row r="140" spans="1:7" x14ac:dyDescent="0.25">
      <c r="A140" s="96" t="s">
        <v>227</v>
      </c>
      <c r="B140" s="96" t="s">
        <v>228</v>
      </c>
      <c r="C140" s="97">
        <v>15</v>
      </c>
      <c r="D140" s="97">
        <v>10</v>
      </c>
      <c r="E140" s="97">
        <v>10</v>
      </c>
      <c r="F140" s="93">
        <f t="shared" si="4"/>
        <v>0.66666666666666663</v>
      </c>
      <c r="G140" s="93">
        <f t="shared" si="5"/>
        <v>0.66666666666666663</v>
      </c>
    </row>
    <row r="141" spans="1:7" x14ac:dyDescent="0.25">
      <c r="A141" s="96" t="s">
        <v>64</v>
      </c>
      <c r="B141" s="96" t="s">
        <v>233</v>
      </c>
      <c r="C141" s="97">
        <v>9</v>
      </c>
      <c r="D141" s="97">
        <v>6</v>
      </c>
      <c r="E141" s="97">
        <v>6</v>
      </c>
      <c r="F141" s="93">
        <f t="shared" si="4"/>
        <v>0.66666666666666663</v>
      </c>
      <c r="G141" s="93">
        <f t="shared" si="5"/>
        <v>0.66666666666666663</v>
      </c>
    </row>
    <row r="142" spans="1:7" x14ac:dyDescent="0.25">
      <c r="A142" s="96" t="s">
        <v>254</v>
      </c>
      <c r="B142" s="96" t="s">
        <v>234</v>
      </c>
      <c r="C142" s="97">
        <v>3</v>
      </c>
      <c r="D142" s="97">
        <v>2</v>
      </c>
      <c r="E142" s="97">
        <v>2</v>
      </c>
      <c r="F142" s="93">
        <f t="shared" si="4"/>
        <v>0.66666666666666663</v>
      </c>
      <c r="G142" s="93">
        <f t="shared" si="5"/>
        <v>0.66666666666666663</v>
      </c>
    </row>
    <row r="143" spans="1:7" x14ac:dyDescent="0.25">
      <c r="A143" s="96" t="s">
        <v>115</v>
      </c>
      <c r="B143" s="96" t="s">
        <v>117</v>
      </c>
      <c r="C143" s="97">
        <v>67</v>
      </c>
      <c r="D143" s="97">
        <v>44</v>
      </c>
      <c r="E143" s="97">
        <v>53</v>
      </c>
      <c r="F143" s="93">
        <f t="shared" si="4"/>
        <v>0.65671641791044777</v>
      </c>
      <c r="G143" s="93">
        <f t="shared" si="5"/>
        <v>0.79104477611940294</v>
      </c>
    </row>
    <row r="144" spans="1:7" x14ac:dyDescent="0.25">
      <c r="A144" s="96" t="s">
        <v>137</v>
      </c>
      <c r="B144" s="96" t="s">
        <v>145</v>
      </c>
      <c r="C144" s="97">
        <v>158</v>
      </c>
      <c r="D144" s="97">
        <v>103</v>
      </c>
      <c r="E144" s="97">
        <v>116</v>
      </c>
      <c r="F144" s="93">
        <f t="shared" si="4"/>
        <v>0.65189873417721522</v>
      </c>
      <c r="G144" s="93">
        <f t="shared" si="5"/>
        <v>0.73417721518987344</v>
      </c>
    </row>
    <row r="145" spans="1:7" x14ac:dyDescent="0.25">
      <c r="A145" s="96" t="s">
        <v>148</v>
      </c>
      <c r="B145" s="96" t="s">
        <v>145</v>
      </c>
      <c r="C145" s="97">
        <v>220</v>
      </c>
      <c r="D145" s="97">
        <v>143</v>
      </c>
      <c r="E145" s="97">
        <v>169</v>
      </c>
      <c r="F145" s="93">
        <f t="shared" si="4"/>
        <v>0.65</v>
      </c>
      <c r="G145" s="93">
        <f t="shared" si="5"/>
        <v>0.76818181818181819</v>
      </c>
    </row>
    <row r="146" spans="1:7" x14ac:dyDescent="0.25">
      <c r="A146" s="96" t="s">
        <v>227</v>
      </c>
      <c r="B146" s="96" t="s">
        <v>160</v>
      </c>
      <c r="C146" s="97">
        <v>31</v>
      </c>
      <c r="D146" s="97">
        <v>20</v>
      </c>
      <c r="E146" s="97">
        <v>25</v>
      </c>
      <c r="F146" s="93">
        <f t="shared" si="4"/>
        <v>0.64516129032258063</v>
      </c>
      <c r="G146" s="93">
        <f t="shared" si="5"/>
        <v>0.80645161290322576</v>
      </c>
    </row>
    <row r="147" spans="1:7" x14ac:dyDescent="0.25">
      <c r="A147" s="96" t="s">
        <v>130</v>
      </c>
      <c r="B147" s="96" t="s">
        <v>212</v>
      </c>
      <c r="C147" s="97">
        <v>42</v>
      </c>
      <c r="D147" s="97">
        <v>27</v>
      </c>
      <c r="E147" s="97">
        <v>31</v>
      </c>
      <c r="F147" s="93">
        <f t="shared" si="4"/>
        <v>0.6428571428571429</v>
      </c>
      <c r="G147" s="93">
        <f t="shared" si="5"/>
        <v>0.73809523809523814</v>
      </c>
    </row>
    <row r="148" spans="1:7" x14ac:dyDescent="0.25">
      <c r="A148" s="96" t="s">
        <v>137</v>
      </c>
      <c r="B148" s="96" t="s">
        <v>141</v>
      </c>
      <c r="C148" s="97">
        <v>135</v>
      </c>
      <c r="D148" s="97">
        <v>86</v>
      </c>
      <c r="E148" s="97">
        <v>101</v>
      </c>
      <c r="F148" s="93">
        <f t="shared" si="4"/>
        <v>0.63703703703703707</v>
      </c>
      <c r="G148" s="93">
        <f t="shared" si="5"/>
        <v>0.74814814814814812</v>
      </c>
    </row>
    <row r="149" spans="1:7" x14ac:dyDescent="0.25">
      <c r="A149" s="96" t="s">
        <v>115</v>
      </c>
      <c r="B149" s="96" t="s">
        <v>119</v>
      </c>
      <c r="C149" s="97">
        <v>128</v>
      </c>
      <c r="D149" s="97">
        <v>81</v>
      </c>
      <c r="E149" s="97">
        <v>91</v>
      </c>
      <c r="F149" s="93">
        <f t="shared" si="4"/>
        <v>0.6328125</v>
      </c>
      <c r="G149" s="93">
        <f t="shared" si="5"/>
        <v>0.7109375</v>
      </c>
    </row>
    <row r="150" spans="1:7" x14ac:dyDescent="0.25">
      <c r="A150" s="96" t="s">
        <v>20</v>
      </c>
      <c r="B150" s="96" t="s">
        <v>114</v>
      </c>
      <c r="C150" s="97">
        <v>24</v>
      </c>
      <c r="D150" s="97">
        <v>15</v>
      </c>
      <c r="E150" s="97">
        <v>21</v>
      </c>
      <c r="F150" s="93">
        <f t="shared" si="4"/>
        <v>0.625</v>
      </c>
      <c r="G150" s="93">
        <f t="shared" si="5"/>
        <v>0.875</v>
      </c>
    </row>
    <row r="151" spans="1:7" x14ac:dyDescent="0.25">
      <c r="A151" s="96" t="s">
        <v>217</v>
      </c>
      <c r="B151" s="96" t="s">
        <v>119</v>
      </c>
      <c r="C151" s="97">
        <v>79</v>
      </c>
      <c r="D151" s="97">
        <v>49</v>
      </c>
      <c r="E151" s="97">
        <v>66</v>
      </c>
      <c r="F151" s="93">
        <f t="shared" si="4"/>
        <v>0.620253164556962</v>
      </c>
      <c r="G151" s="93">
        <f t="shared" si="5"/>
        <v>0.83544303797468356</v>
      </c>
    </row>
    <row r="152" spans="1:7" x14ac:dyDescent="0.25">
      <c r="A152" s="96" t="s">
        <v>148</v>
      </c>
      <c r="B152" s="96" t="s">
        <v>119</v>
      </c>
      <c r="C152" s="97">
        <v>51</v>
      </c>
      <c r="D152" s="97">
        <v>31</v>
      </c>
      <c r="E152" s="97">
        <v>40</v>
      </c>
      <c r="F152" s="93">
        <f t="shared" si="4"/>
        <v>0.60784313725490191</v>
      </c>
      <c r="G152" s="93">
        <f t="shared" si="5"/>
        <v>0.78431372549019607</v>
      </c>
    </row>
    <row r="153" spans="1:7" x14ac:dyDescent="0.25">
      <c r="A153" s="96" t="s">
        <v>154</v>
      </c>
      <c r="B153" s="96" t="s">
        <v>238</v>
      </c>
      <c r="C153" s="97">
        <v>33</v>
      </c>
      <c r="D153" s="97">
        <v>20</v>
      </c>
      <c r="E153" s="97">
        <v>24</v>
      </c>
      <c r="F153" s="93">
        <f t="shared" si="4"/>
        <v>0.60606060606060608</v>
      </c>
      <c r="G153" s="93">
        <f t="shared" si="5"/>
        <v>0.72727272727272729</v>
      </c>
    </row>
    <row r="154" spans="1:7" x14ac:dyDescent="0.25">
      <c r="A154" s="96" t="s">
        <v>154</v>
      </c>
      <c r="B154" s="96" t="s">
        <v>234</v>
      </c>
      <c r="C154" s="97">
        <v>78</v>
      </c>
      <c r="D154" s="97">
        <v>47</v>
      </c>
      <c r="E154" s="97">
        <v>62</v>
      </c>
      <c r="F154" s="93">
        <f t="shared" si="4"/>
        <v>0.60256410256410253</v>
      </c>
      <c r="G154" s="93">
        <f t="shared" si="5"/>
        <v>0.79487179487179482</v>
      </c>
    </row>
    <row r="155" spans="1:7" x14ac:dyDescent="0.25">
      <c r="A155" s="96" t="s">
        <v>137</v>
      </c>
      <c r="B155" s="96" t="s">
        <v>138</v>
      </c>
      <c r="C155" s="97">
        <v>15</v>
      </c>
      <c r="D155" s="97">
        <v>9</v>
      </c>
      <c r="E155" s="97">
        <v>11</v>
      </c>
      <c r="F155" s="93">
        <f t="shared" si="4"/>
        <v>0.6</v>
      </c>
      <c r="G155" s="93">
        <f t="shared" si="5"/>
        <v>0.73333333333333328</v>
      </c>
    </row>
    <row r="156" spans="1:7" x14ac:dyDescent="0.25">
      <c r="A156" s="96" t="s">
        <v>159</v>
      </c>
      <c r="B156" s="96" t="s">
        <v>117</v>
      </c>
      <c r="C156" s="97">
        <v>32</v>
      </c>
      <c r="D156" s="97">
        <v>19</v>
      </c>
      <c r="E156" s="97">
        <v>23</v>
      </c>
      <c r="F156" s="93">
        <f t="shared" si="4"/>
        <v>0.59375</v>
      </c>
      <c r="G156" s="93">
        <f t="shared" si="5"/>
        <v>0.71875</v>
      </c>
    </row>
    <row r="157" spans="1:7" x14ac:dyDescent="0.25">
      <c r="A157" s="96" t="s">
        <v>165</v>
      </c>
      <c r="B157" s="96" t="s">
        <v>240</v>
      </c>
      <c r="C157" s="97">
        <v>54</v>
      </c>
      <c r="D157" s="97">
        <v>32</v>
      </c>
      <c r="E157" s="97">
        <v>39</v>
      </c>
      <c r="F157" s="93">
        <f t="shared" si="4"/>
        <v>0.59259259259259256</v>
      </c>
      <c r="G157" s="93">
        <f t="shared" si="5"/>
        <v>0.72222222222222221</v>
      </c>
    </row>
    <row r="158" spans="1:7" x14ac:dyDescent="0.25">
      <c r="A158" s="96" t="s">
        <v>165</v>
      </c>
      <c r="B158" s="96" t="s">
        <v>119</v>
      </c>
      <c r="C158" s="97">
        <v>29</v>
      </c>
      <c r="D158" s="97">
        <v>17</v>
      </c>
      <c r="E158" s="97">
        <v>26</v>
      </c>
      <c r="F158" s="93">
        <f t="shared" si="4"/>
        <v>0.58620689655172409</v>
      </c>
      <c r="G158" s="93">
        <f t="shared" si="5"/>
        <v>0.89655172413793105</v>
      </c>
    </row>
    <row r="159" spans="1:7" x14ac:dyDescent="0.25">
      <c r="A159" s="96" t="s">
        <v>154</v>
      </c>
      <c r="B159" s="96" t="s">
        <v>157</v>
      </c>
      <c r="C159" s="97">
        <v>83</v>
      </c>
      <c r="D159" s="97">
        <v>48</v>
      </c>
      <c r="E159" s="97">
        <v>68</v>
      </c>
      <c r="F159" s="93">
        <f t="shared" si="4"/>
        <v>0.57831325301204817</v>
      </c>
      <c r="G159" s="93">
        <f t="shared" si="5"/>
        <v>0.81927710843373491</v>
      </c>
    </row>
    <row r="160" spans="1:7" x14ac:dyDescent="0.25">
      <c r="A160" s="96" t="s">
        <v>130</v>
      </c>
      <c r="B160" s="96" t="s">
        <v>132</v>
      </c>
      <c r="C160" s="97">
        <v>223</v>
      </c>
      <c r="D160" s="97">
        <v>128</v>
      </c>
      <c r="E160" s="97">
        <v>152</v>
      </c>
      <c r="F160" s="93">
        <f t="shared" si="4"/>
        <v>0.57399103139013452</v>
      </c>
      <c r="G160" s="93">
        <f t="shared" si="5"/>
        <v>0.68161434977578472</v>
      </c>
    </row>
    <row r="161" spans="1:7" x14ac:dyDescent="0.25">
      <c r="A161" s="96" t="s">
        <v>135</v>
      </c>
      <c r="B161" s="96" t="s">
        <v>136</v>
      </c>
      <c r="C161" s="97">
        <v>122</v>
      </c>
      <c r="D161" s="97">
        <v>70</v>
      </c>
      <c r="E161" s="97">
        <v>98</v>
      </c>
      <c r="F161" s="93">
        <f t="shared" si="4"/>
        <v>0.57377049180327866</v>
      </c>
      <c r="G161" s="93">
        <f t="shared" si="5"/>
        <v>0.80327868852459017</v>
      </c>
    </row>
    <row r="162" spans="1:7" x14ac:dyDescent="0.25">
      <c r="A162" s="96" t="s">
        <v>130</v>
      </c>
      <c r="B162" s="96" t="s">
        <v>133</v>
      </c>
      <c r="C162" s="97">
        <v>227</v>
      </c>
      <c r="D162" s="97">
        <v>130</v>
      </c>
      <c r="E162" s="97">
        <v>139</v>
      </c>
      <c r="F162" s="93">
        <f t="shared" si="4"/>
        <v>0.57268722466960353</v>
      </c>
      <c r="G162" s="93">
        <f t="shared" si="5"/>
        <v>0.61233480176211452</v>
      </c>
    </row>
    <row r="163" spans="1:7" x14ac:dyDescent="0.25">
      <c r="A163" s="96" t="s">
        <v>111</v>
      </c>
      <c r="B163" s="96" t="s">
        <v>188</v>
      </c>
      <c r="C163" s="97">
        <v>7</v>
      </c>
      <c r="D163" s="97">
        <v>4</v>
      </c>
      <c r="E163" s="97">
        <v>5</v>
      </c>
      <c r="F163" s="93">
        <f t="shared" si="4"/>
        <v>0.5714285714285714</v>
      </c>
      <c r="G163" s="93">
        <f t="shared" si="5"/>
        <v>0.7142857142857143</v>
      </c>
    </row>
    <row r="164" spans="1:7" x14ac:dyDescent="0.25">
      <c r="A164" s="96" t="s">
        <v>137</v>
      </c>
      <c r="B164" s="96" t="s">
        <v>117</v>
      </c>
      <c r="C164" s="97">
        <v>128</v>
      </c>
      <c r="D164" s="97">
        <v>73</v>
      </c>
      <c r="E164" s="97">
        <v>92</v>
      </c>
      <c r="F164" s="93">
        <f t="shared" si="4"/>
        <v>0.5703125</v>
      </c>
      <c r="G164" s="93">
        <f t="shared" si="5"/>
        <v>0.71875</v>
      </c>
    </row>
    <row r="165" spans="1:7" x14ac:dyDescent="0.25">
      <c r="A165" s="96" t="s">
        <v>154</v>
      </c>
      <c r="B165" s="96" t="s">
        <v>119</v>
      </c>
      <c r="C165" s="97">
        <v>234</v>
      </c>
      <c r="D165" s="97">
        <v>133</v>
      </c>
      <c r="E165" s="97">
        <v>176</v>
      </c>
      <c r="F165" s="93">
        <f t="shared" si="4"/>
        <v>0.56837606837606836</v>
      </c>
      <c r="G165" s="93">
        <f t="shared" si="5"/>
        <v>0.75213675213675213</v>
      </c>
    </row>
    <row r="166" spans="1:7" x14ac:dyDescent="0.25">
      <c r="A166" s="96" t="s">
        <v>159</v>
      </c>
      <c r="B166" s="96" t="s">
        <v>162</v>
      </c>
      <c r="C166" s="97">
        <v>44</v>
      </c>
      <c r="D166" s="97">
        <v>25</v>
      </c>
      <c r="E166" s="97">
        <v>28</v>
      </c>
      <c r="F166" s="93">
        <f t="shared" si="4"/>
        <v>0.56818181818181823</v>
      </c>
      <c r="G166" s="93">
        <f t="shared" si="5"/>
        <v>0.63636363636363635</v>
      </c>
    </row>
    <row r="167" spans="1:7" x14ac:dyDescent="0.25">
      <c r="A167" s="96" t="s">
        <v>154</v>
      </c>
      <c r="B167" s="96" t="s">
        <v>155</v>
      </c>
      <c r="C167" s="97">
        <v>67</v>
      </c>
      <c r="D167" s="97">
        <v>38</v>
      </c>
      <c r="E167" s="97">
        <v>52</v>
      </c>
      <c r="F167" s="93">
        <f t="shared" si="4"/>
        <v>0.56716417910447758</v>
      </c>
      <c r="G167" s="93">
        <f t="shared" si="5"/>
        <v>0.77611940298507465</v>
      </c>
    </row>
    <row r="168" spans="1:7" x14ac:dyDescent="0.25">
      <c r="A168" s="96" t="s">
        <v>148</v>
      </c>
      <c r="B168" s="96" t="s">
        <v>147</v>
      </c>
      <c r="C168" s="97">
        <v>179</v>
      </c>
      <c r="D168" s="97">
        <v>101</v>
      </c>
      <c r="E168" s="97">
        <v>144</v>
      </c>
      <c r="F168" s="93">
        <f t="shared" si="4"/>
        <v>0.56424581005586594</v>
      </c>
      <c r="G168" s="93">
        <f t="shared" si="5"/>
        <v>0.8044692737430168</v>
      </c>
    </row>
    <row r="169" spans="1:7" x14ac:dyDescent="0.25">
      <c r="A169" s="96" t="s">
        <v>148</v>
      </c>
      <c r="B169" s="96" t="s">
        <v>118</v>
      </c>
      <c r="C169" s="97">
        <v>270</v>
      </c>
      <c r="D169" s="97">
        <v>151</v>
      </c>
      <c r="E169" s="97">
        <v>200</v>
      </c>
      <c r="F169" s="93">
        <f t="shared" si="4"/>
        <v>0.55925925925925923</v>
      </c>
      <c r="G169" s="93">
        <f t="shared" si="5"/>
        <v>0.7407407407407407</v>
      </c>
    </row>
    <row r="170" spans="1:7" x14ac:dyDescent="0.25">
      <c r="A170" s="96" t="s">
        <v>115</v>
      </c>
      <c r="B170" s="96" t="s">
        <v>114</v>
      </c>
      <c r="C170" s="97">
        <v>108</v>
      </c>
      <c r="D170" s="97">
        <v>60</v>
      </c>
      <c r="E170" s="97">
        <v>68</v>
      </c>
      <c r="F170" s="93">
        <f t="shared" si="4"/>
        <v>0.55555555555555558</v>
      </c>
      <c r="G170" s="93">
        <f t="shared" si="5"/>
        <v>0.62962962962962965</v>
      </c>
    </row>
    <row r="171" spans="1:7" x14ac:dyDescent="0.25">
      <c r="A171" s="96" t="s">
        <v>198</v>
      </c>
      <c r="B171" s="96" t="s">
        <v>185</v>
      </c>
      <c r="C171" s="97">
        <v>29</v>
      </c>
      <c r="D171" s="97">
        <v>16</v>
      </c>
      <c r="E171" s="97">
        <v>24</v>
      </c>
      <c r="F171" s="93">
        <f t="shared" si="4"/>
        <v>0.55172413793103448</v>
      </c>
      <c r="G171" s="93">
        <f t="shared" si="5"/>
        <v>0.82758620689655171</v>
      </c>
    </row>
    <row r="172" spans="1:7" x14ac:dyDescent="0.25">
      <c r="A172" s="96" t="s">
        <v>137</v>
      </c>
      <c r="B172" s="96" t="s">
        <v>142</v>
      </c>
      <c r="C172" s="97">
        <v>182</v>
      </c>
      <c r="D172" s="97">
        <v>100</v>
      </c>
      <c r="E172" s="97">
        <v>140</v>
      </c>
      <c r="F172" s="93">
        <f t="shared" si="4"/>
        <v>0.5494505494505495</v>
      </c>
      <c r="G172" s="93">
        <f t="shared" si="5"/>
        <v>0.76923076923076927</v>
      </c>
    </row>
    <row r="173" spans="1:7" x14ac:dyDescent="0.25">
      <c r="A173" s="96" t="s">
        <v>220</v>
      </c>
      <c r="B173" s="96" t="s">
        <v>152</v>
      </c>
      <c r="C173" s="97">
        <v>48</v>
      </c>
      <c r="D173" s="97">
        <v>26</v>
      </c>
      <c r="E173" s="97">
        <v>40</v>
      </c>
      <c r="F173" s="93">
        <f t="shared" si="4"/>
        <v>0.54166666666666663</v>
      </c>
      <c r="G173" s="93">
        <f t="shared" si="5"/>
        <v>0.83333333333333337</v>
      </c>
    </row>
    <row r="174" spans="1:7" x14ac:dyDescent="0.25">
      <c r="A174" s="96" t="s">
        <v>148</v>
      </c>
      <c r="B174" s="96" t="s">
        <v>155</v>
      </c>
      <c r="C174" s="97">
        <v>60</v>
      </c>
      <c r="D174" s="97">
        <v>32</v>
      </c>
      <c r="E174" s="97">
        <v>49</v>
      </c>
      <c r="F174" s="93">
        <f t="shared" si="4"/>
        <v>0.53333333333333333</v>
      </c>
      <c r="G174" s="93">
        <f t="shared" si="5"/>
        <v>0.81666666666666665</v>
      </c>
    </row>
    <row r="175" spans="1:7" x14ac:dyDescent="0.25">
      <c r="A175" s="96" t="s">
        <v>148</v>
      </c>
      <c r="B175" s="96" t="s">
        <v>431</v>
      </c>
      <c r="C175" s="97">
        <v>167</v>
      </c>
      <c r="D175" s="97">
        <v>86</v>
      </c>
      <c r="E175" s="97">
        <v>86</v>
      </c>
      <c r="F175" s="93">
        <f t="shared" si="4"/>
        <v>0.51497005988023947</v>
      </c>
      <c r="G175" s="93">
        <f t="shared" si="5"/>
        <v>0.51497005988023947</v>
      </c>
    </row>
    <row r="176" spans="1:7" x14ac:dyDescent="0.25">
      <c r="A176" s="96" t="s">
        <v>154</v>
      </c>
      <c r="B176" s="96" t="s">
        <v>160</v>
      </c>
      <c r="C176" s="97">
        <v>105</v>
      </c>
      <c r="D176" s="97">
        <v>54</v>
      </c>
      <c r="E176" s="97">
        <v>77</v>
      </c>
      <c r="F176" s="93">
        <f t="shared" si="4"/>
        <v>0.51428571428571423</v>
      </c>
      <c r="G176" s="93">
        <f t="shared" si="5"/>
        <v>0.73333333333333328</v>
      </c>
    </row>
    <row r="177" spans="1:7" x14ac:dyDescent="0.25">
      <c r="A177" s="96" t="s">
        <v>111</v>
      </c>
      <c r="B177" s="96" t="s">
        <v>189</v>
      </c>
      <c r="C177" s="97">
        <v>4</v>
      </c>
      <c r="D177" s="97">
        <v>2</v>
      </c>
      <c r="E177" s="97">
        <v>2</v>
      </c>
      <c r="F177" s="93">
        <f t="shared" si="4"/>
        <v>0.5</v>
      </c>
      <c r="G177" s="93">
        <f t="shared" si="5"/>
        <v>0.5</v>
      </c>
    </row>
    <row r="178" spans="1:7" x14ac:dyDescent="0.25">
      <c r="A178" s="96" t="s">
        <v>165</v>
      </c>
      <c r="B178" s="96" t="s">
        <v>190</v>
      </c>
      <c r="C178" s="97">
        <v>18</v>
      </c>
      <c r="D178" s="97">
        <v>9</v>
      </c>
      <c r="E178" s="97">
        <v>15</v>
      </c>
      <c r="F178" s="93">
        <f t="shared" si="4"/>
        <v>0.5</v>
      </c>
      <c r="G178" s="93">
        <f t="shared" si="5"/>
        <v>0.83333333333333337</v>
      </c>
    </row>
    <row r="179" spans="1:7" x14ac:dyDescent="0.25">
      <c r="A179" s="96" t="s">
        <v>217</v>
      </c>
      <c r="B179" s="96" t="s">
        <v>219</v>
      </c>
      <c r="C179" s="97">
        <v>4</v>
      </c>
      <c r="D179" s="97">
        <v>2</v>
      </c>
      <c r="E179" s="97">
        <v>2</v>
      </c>
      <c r="F179" s="93">
        <f t="shared" si="4"/>
        <v>0.5</v>
      </c>
      <c r="G179" s="93">
        <f t="shared" si="5"/>
        <v>0.5</v>
      </c>
    </row>
    <row r="180" spans="1:7" x14ac:dyDescent="0.25">
      <c r="A180" s="96" t="s">
        <v>217</v>
      </c>
      <c r="B180" s="96" t="s">
        <v>245</v>
      </c>
      <c r="C180" s="97">
        <v>18</v>
      </c>
      <c r="D180" s="97">
        <v>9</v>
      </c>
      <c r="E180" s="97">
        <v>13</v>
      </c>
      <c r="F180" s="93">
        <f t="shared" si="4"/>
        <v>0.5</v>
      </c>
      <c r="G180" s="93">
        <f t="shared" si="5"/>
        <v>0.72222222222222221</v>
      </c>
    </row>
    <row r="181" spans="1:7" x14ac:dyDescent="0.25">
      <c r="A181" s="96" t="s">
        <v>220</v>
      </c>
      <c r="B181" s="96" t="s">
        <v>171</v>
      </c>
      <c r="C181" s="97">
        <v>24</v>
      </c>
      <c r="D181" s="97">
        <v>12</v>
      </c>
      <c r="E181" s="97">
        <v>18</v>
      </c>
      <c r="F181" s="93">
        <f t="shared" si="4"/>
        <v>0.5</v>
      </c>
      <c r="G181" s="93">
        <f t="shared" si="5"/>
        <v>0.75</v>
      </c>
    </row>
    <row r="182" spans="1:7" x14ac:dyDescent="0.25">
      <c r="A182" s="96" t="s">
        <v>137</v>
      </c>
      <c r="B182" s="96" t="s">
        <v>431</v>
      </c>
      <c r="C182" s="97">
        <v>121</v>
      </c>
      <c r="D182" s="97">
        <v>60</v>
      </c>
      <c r="E182" s="97">
        <v>60</v>
      </c>
      <c r="F182" s="93">
        <f t="shared" si="4"/>
        <v>0.49586776859504134</v>
      </c>
      <c r="G182" s="93">
        <f t="shared" si="5"/>
        <v>0.49586776859504134</v>
      </c>
    </row>
    <row r="183" spans="1:7" x14ac:dyDescent="0.25">
      <c r="A183" s="96" t="s">
        <v>148</v>
      </c>
      <c r="B183" s="96" t="s">
        <v>432</v>
      </c>
      <c r="C183" s="97">
        <v>58</v>
      </c>
      <c r="D183" s="97">
        <v>28</v>
      </c>
      <c r="E183" s="97">
        <v>28</v>
      </c>
      <c r="F183" s="93">
        <f t="shared" si="4"/>
        <v>0.48275862068965519</v>
      </c>
      <c r="G183" s="93">
        <f t="shared" si="5"/>
        <v>0.48275862068965519</v>
      </c>
    </row>
    <row r="184" spans="1:7" x14ac:dyDescent="0.25">
      <c r="A184" s="96" t="s">
        <v>111</v>
      </c>
      <c r="B184" s="96" t="s">
        <v>185</v>
      </c>
      <c r="C184" s="97">
        <v>21</v>
      </c>
      <c r="D184" s="97">
        <v>10</v>
      </c>
      <c r="E184" s="97">
        <v>17</v>
      </c>
      <c r="F184" s="93">
        <f t="shared" si="4"/>
        <v>0.47619047619047616</v>
      </c>
      <c r="G184" s="93">
        <f t="shared" si="5"/>
        <v>0.80952380952380953</v>
      </c>
    </row>
    <row r="185" spans="1:7" x14ac:dyDescent="0.25">
      <c r="A185" s="96" t="s">
        <v>220</v>
      </c>
      <c r="B185" s="96" t="s">
        <v>185</v>
      </c>
      <c r="C185" s="97">
        <v>19</v>
      </c>
      <c r="D185" s="97">
        <v>9</v>
      </c>
      <c r="E185" s="97">
        <v>11</v>
      </c>
      <c r="F185" s="93">
        <f t="shared" si="4"/>
        <v>0.47368421052631576</v>
      </c>
      <c r="G185" s="93">
        <f t="shared" si="5"/>
        <v>0.57894736842105265</v>
      </c>
    </row>
    <row r="186" spans="1:7" x14ac:dyDescent="0.25">
      <c r="A186" s="96" t="s">
        <v>148</v>
      </c>
      <c r="B186" s="96" t="s">
        <v>430</v>
      </c>
      <c r="C186" s="97">
        <v>68</v>
      </c>
      <c r="D186" s="97">
        <v>30</v>
      </c>
      <c r="E186" s="97">
        <v>30</v>
      </c>
      <c r="F186" s="93">
        <f t="shared" si="4"/>
        <v>0.44117647058823528</v>
      </c>
      <c r="G186" s="93">
        <f t="shared" si="5"/>
        <v>0.44117647058823528</v>
      </c>
    </row>
    <row r="187" spans="1:7" x14ac:dyDescent="0.25">
      <c r="A187" s="96" t="s">
        <v>148</v>
      </c>
      <c r="B187" s="96" t="s">
        <v>429</v>
      </c>
      <c r="C187" s="97">
        <v>135</v>
      </c>
      <c r="D187" s="97">
        <v>58</v>
      </c>
      <c r="E187" s="97">
        <v>58</v>
      </c>
      <c r="F187" s="93">
        <f t="shared" si="4"/>
        <v>0.42962962962962964</v>
      </c>
      <c r="G187" s="93">
        <f t="shared" si="5"/>
        <v>0.42962962962962964</v>
      </c>
    </row>
    <row r="188" spans="1:7" x14ac:dyDescent="0.25">
      <c r="A188" s="96" t="s">
        <v>111</v>
      </c>
      <c r="B188" s="96" t="s">
        <v>112</v>
      </c>
      <c r="C188" s="97">
        <v>56</v>
      </c>
      <c r="D188" s="97">
        <v>24</v>
      </c>
      <c r="E188" s="97">
        <v>36</v>
      </c>
      <c r="F188" s="93">
        <f t="shared" si="4"/>
        <v>0.42857142857142855</v>
      </c>
      <c r="G188" s="93">
        <f t="shared" si="5"/>
        <v>0.6428571428571429</v>
      </c>
    </row>
    <row r="189" spans="1:7" x14ac:dyDescent="0.25">
      <c r="A189" s="96" t="s">
        <v>217</v>
      </c>
      <c r="B189" s="96" t="s">
        <v>160</v>
      </c>
      <c r="C189" s="97">
        <v>26</v>
      </c>
      <c r="D189" s="97">
        <v>11</v>
      </c>
      <c r="E189" s="97">
        <v>13</v>
      </c>
      <c r="F189" s="93">
        <f t="shared" si="4"/>
        <v>0.42307692307692307</v>
      </c>
      <c r="G189" s="93">
        <f t="shared" si="5"/>
        <v>0.5</v>
      </c>
    </row>
    <row r="190" spans="1:7" x14ac:dyDescent="0.25">
      <c r="A190" s="96" t="s">
        <v>222</v>
      </c>
      <c r="B190" s="96" t="s">
        <v>216</v>
      </c>
      <c r="C190" s="97">
        <v>12</v>
      </c>
      <c r="D190" s="97">
        <v>5</v>
      </c>
      <c r="E190" s="97">
        <v>6</v>
      </c>
      <c r="F190" s="93">
        <f t="shared" si="4"/>
        <v>0.41666666666666669</v>
      </c>
      <c r="G190" s="93">
        <f t="shared" si="5"/>
        <v>0.5</v>
      </c>
    </row>
    <row r="191" spans="1:7" x14ac:dyDescent="0.25">
      <c r="A191" s="96" t="s">
        <v>222</v>
      </c>
      <c r="B191" s="96" t="s">
        <v>185</v>
      </c>
      <c r="C191" s="97">
        <v>12</v>
      </c>
      <c r="D191" s="97">
        <v>5</v>
      </c>
      <c r="E191" s="97">
        <v>9</v>
      </c>
      <c r="F191" s="93">
        <f t="shared" si="4"/>
        <v>0.41666666666666669</v>
      </c>
      <c r="G191" s="93">
        <f t="shared" si="5"/>
        <v>0.75</v>
      </c>
    </row>
    <row r="192" spans="1:7" x14ac:dyDescent="0.25">
      <c r="A192" s="96" t="s">
        <v>64</v>
      </c>
      <c r="B192" s="96" t="s">
        <v>157</v>
      </c>
      <c r="C192" s="97">
        <v>21</v>
      </c>
      <c r="D192" s="97">
        <v>8</v>
      </c>
      <c r="E192" s="97">
        <v>14</v>
      </c>
      <c r="F192" s="93">
        <f t="shared" si="4"/>
        <v>0.38095238095238093</v>
      </c>
      <c r="G192" s="93">
        <f t="shared" si="5"/>
        <v>0.66666666666666663</v>
      </c>
    </row>
    <row r="193" spans="1:7" x14ac:dyDescent="0.25">
      <c r="A193" s="96" t="s">
        <v>137</v>
      </c>
      <c r="B193" s="96" t="s">
        <v>430</v>
      </c>
      <c r="C193" s="97">
        <v>127</v>
      </c>
      <c r="D193" s="97">
        <v>48</v>
      </c>
      <c r="E193" s="97">
        <v>48</v>
      </c>
      <c r="F193" s="93">
        <f t="shared" si="4"/>
        <v>0.37795275590551181</v>
      </c>
      <c r="G193" s="93">
        <f t="shared" si="5"/>
        <v>0.37795275590551181</v>
      </c>
    </row>
    <row r="194" spans="1:7" x14ac:dyDescent="0.25">
      <c r="A194" s="96" t="s">
        <v>220</v>
      </c>
      <c r="B194" s="96" t="s">
        <v>181</v>
      </c>
      <c r="C194" s="97">
        <v>25</v>
      </c>
      <c r="D194" s="97">
        <v>9</v>
      </c>
      <c r="E194" s="97">
        <v>13</v>
      </c>
      <c r="F194" s="93">
        <f t="shared" ref="F194:F202" si="6">D194/C194</f>
        <v>0.36</v>
      </c>
      <c r="G194" s="93">
        <f t="shared" ref="G194:G202" si="7">E194/C194</f>
        <v>0.52</v>
      </c>
    </row>
    <row r="195" spans="1:7" x14ac:dyDescent="0.25">
      <c r="A195" s="96" t="s">
        <v>137</v>
      </c>
      <c r="B195" s="96" t="s">
        <v>432</v>
      </c>
      <c r="C195" s="97">
        <v>46</v>
      </c>
      <c r="D195" s="97">
        <v>16</v>
      </c>
      <c r="E195" s="97">
        <v>16</v>
      </c>
      <c r="F195" s="93">
        <f t="shared" si="6"/>
        <v>0.34782608695652173</v>
      </c>
      <c r="G195" s="93">
        <f t="shared" si="7"/>
        <v>0.34782608695652173</v>
      </c>
    </row>
    <row r="196" spans="1:7" x14ac:dyDescent="0.25">
      <c r="A196" s="96" t="s">
        <v>137</v>
      </c>
      <c r="B196" s="96" t="s">
        <v>429</v>
      </c>
      <c r="C196" s="97">
        <v>183</v>
      </c>
      <c r="D196" s="97">
        <v>53</v>
      </c>
      <c r="E196" s="97">
        <v>53</v>
      </c>
      <c r="F196" s="93">
        <f t="shared" si="6"/>
        <v>0.2896174863387978</v>
      </c>
      <c r="G196" s="93">
        <f t="shared" si="7"/>
        <v>0.2896174863387978</v>
      </c>
    </row>
    <row r="197" spans="1:7" x14ac:dyDescent="0.25">
      <c r="A197" s="96" t="s">
        <v>111</v>
      </c>
      <c r="B197" s="96" t="s">
        <v>187</v>
      </c>
      <c r="C197" s="97">
        <v>7</v>
      </c>
      <c r="D197" s="97">
        <v>2</v>
      </c>
      <c r="E197" s="97">
        <v>6</v>
      </c>
      <c r="F197" s="93">
        <f t="shared" si="6"/>
        <v>0.2857142857142857</v>
      </c>
      <c r="G197" s="93">
        <f t="shared" si="7"/>
        <v>0.8571428571428571</v>
      </c>
    </row>
    <row r="198" spans="1:7" x14ac:dyDescent="0.25">
      <c r="A198" s="96" t="s">
        <v>113</v>
      </c>
      <c r="B198" s="96" t="s">
        <v>114</v>
      </c>
      <c r="C198" s="97">
        <v>133</v>
      </c>
      <c r="D198" s="97">
        <v>33</v>
      </c>
      <c r="E198" s="97">
        <v>69</v>
      </c>
      <c r="F198" s="93">
        <f t="shared" si="6"/>
        <v>0.24812030075187969</v>
      </c>
      <c r="G198" s="93">
        <f t="shared" si="7"/>
        <v>0.51879699248120303</v>
      </c>
    </row>
    <row r="199" spans="1:7" x14ac:dyDescent="0.25">
      <c r="A199" s="96" t="s">
        <v>115</v>
      </c>
      <c r="B199" s="96" t="s">
        <v>116</v>
      </c>
      <c r="C199" s="97">
        <v>39</v>
      </c>
      <c r="D199" s="97">
        <v>8</v>
      </c>
      <c r="E199" s="97">
        <v>25</v>
      </c>
      <c r="F199" s="93">
        <f t="shared" si="6"/>
        <v>0.20512820512820512</v>
      </c>
      <c r="G199" s="93">
        <f t="shared" si="7"/>
        <v>0.64102564102564108</v>
      </c>
    </row>
    <row r="200" spans="1:7" x14ac:dyDescent="0.25">
      <c r="A200" s="96" t="s">
        <v>115</v>
      </c>
      <c r="B200" s="96" t="s">
        <v>241</v>
      </c>
      <c r="C200" s="97">
        <v>3</v>
      </c>
      <c r="D200" s="97">
        <v>0</v>
      </c>
      <c r="E200" s="97">
        <v>0</v>
      </c>
      <c r="F200" s="93">
        <f t="shared" si="6"/>
        <v>0</v>
      </c>
      <c r="G200" s="93">
        <f t="shared" si="7"/>
        <v>0</v>
      </c>
    </row>
    <row r="201" spans="1:7" x14ac:dyDescent="0.25">
      <c r="A201" s="96" t="s">
        <v>121</v>
      </c>
      <c r="B201" s="96" t="s">
        <v>199</v>
      </c>
      <c r="C201" s="97">
        <v>1</v>
      </c>
      <c r="D201" s="97">
        <v>0</v>
      </c>
      <c r="E201" s="97">
        <v>0</v>
      </c>
      <c r="F201" s="93">
        <f t="shared" si="6"/>
        <v>0</v>
      </c>
      <c r="G201" s="93">
        <f t="shared" si="7"/>
        <v>0</v>
      </c>
    </row>
    <row r="202" spans="1:7" x14ac:dyDescent="0.25">
      <c r="A202" s="96" t="s">
        <v>121</v>
      </c>
      <c r="B202" s="96" t="s">
        <v>207</v>
      </c>
      <c r="C202" s="97">
        <v>1</v>
      </c>
      <c r="D202" s="97">
        <v>0</v>
      </c>
      <c r="E202" s="97">
        <v>0</v>
      </c>
      <c r="F202" s="93">
        <f t="shared" si="6"/>
        <v>0</v>
      </c>
      <c r="G202" s="93">
        <f t="shared" si="7"/>
        <v>0</v>
      </c>
    </row>
  </sheetData>
  <sortState ref="A2:G202">
    <sortCondition descending="1" ref="F2:F202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2"/>
  <sheetViews>
    <sheetView topLeftCell="A46" workbookViewId="0">
      <selection activeCell="F15" sqref="F15"/>
    </sheetView>
  </sheetViews>
  <sheetFormatPr defaultRowHeight="15" x14ac:dyDescent="0.25"/>
  <cols>
    <col min="6" max="6" width="11.5703125" customWidth="1"/>
    <col min="7" max="7" width="12" customWidth="1"/>
    <col min="10" max="10" width="11.85546875" customWidth="1"/>
    <col min="14" max="14" width="11" customWidth="1"/>
    <col min="15" max="15" width="12.85546875" customWidth="1"/>
  </cols>
  <sheetData>
    <row r="1" spans="1:23" x14ac:dyDescent="0.25">
      <c r="A1" s="14" t="s">
        <v>106</v>
      </c>
      <c r="B1" s="14" t="s">
        <v>107</v>
      </c>
      <c r="C1" s="14" t="s">
        <v>438</v>
      </c>
      <c r="D1" s="14" t="s">
        <v>439</v>
      </c>
      <c r="E1" s="14" t="s">
        <v>437</v>
      </c>
      <c r="F1" s="14" t="s">
        <v>440</v>
      </c>
      <c r="G1" s="14" t="s">
        <v>441</v>
      </c>
      <c r="I1" s="14" t="s">
        <v>106</v>
      </c>
      <c r="J1" s="14" t="s">
        <v>107</v>
      </c>
      <c r="K1" s="14" t="s">
        <v>12</v>
      </c>
      <c r="L1" s="14" t="s">
        <v>439</v>
      </c>
      <c r="M1" s="14" t="s">
        <v>437</v>
      </c>
      <c r="N1" s="14" t="s">
        <v>440</v>
      </c>
      <c r="O1" s="14" t="s">
        <v>441</v>
      </c>
      <c r="Q1" s="15" t="s">
        <v>148</v>
      </c>
      <c r="R1" s="15" t="s">
        <v>118</v>
      </c>
      <c r="S1" s="16">
        <v>270</v>
      </c>
      <c r="T1" s="16">
        <v>151</v>
      </c>
      <c r="U1" s="16">
        <v>200</v>
      </c>
      <c r="V1" s="41">
        <f t="shared" ref="V1:V32" si="0">T1/S1</f>
        <v>0.55925925925925923</v>
      </c>
      <c r="W1" s="41">
        <f t="shared" ref="W1:W32" si="1">U1/S1</f>
        <v>0.7407407407407407</v>
      </c>
    </row>
    <row r="2" spans="1:23" x14ac:dyDescent="0.25">
      <c r="A2" s="15" t="s">
        <v>64</v>
      </c>
      <c r="B2" s="15" t="s">
        <v>230</v>
      </c>
      <c r="C2" s="16">
        <v>14</v>
      </c>
      <c r="D2" s="16">
        <v>14</v>
      </c>
      <c r="E2" s="16">
        <v>14</v>
      </c>
      <c r="F2" s="41">
        <f t="shared" ref="F2:F33" si="2">D2/C2</f>
        <v>1</v>
      </c>
      <c r="G2" s="41">
        <f t="shared" ref="G2:G33" si="3">E2/C2</f>
        <v>1</v>
      </c>
      <c r="I2" s="15" t="s">
        <v>64</v>
      </c>
      <c r="J2" s="15" t="s">
        <v>230</v>
      </c>
      <c r="K2" s="16">
        <v>14</v>
      </c>
      <c r="L2" s="16">
        <v>14</v>
      </c>
      <c r="M2" s="16">
        <v>14</v>
      </c>
      <c r="N2" s="41">
        <f t="shared" ref="N2:N40" si="4">L2/K2</f>
        <v>1</v>
      </c>
      <c r="O2" s="41">
        <f t="shared" ref="O2:O40" si="5">M2/K2</f>
        <v>1</v>
      </c>
      <c r="Q2" s="15" t="s">
        <v>20</v>
      </c>
      <c r="R2" s="15" t="s">
        <v>118</v>
      </c>
      <c r="S2" s="16">
        <v>494</v>
      </c>
      <c r="T2" s="16">
        <v>374</v>
      </c>
      <c r="U2" s="16">
        <v>419</v>
      </c>
      <c r="V2" s="41">
        <f t="shared" si="0"/>
        <v>0.75708502024291502</v>
      </c>
      <c r="W2" s="41">
        <f t="shared" si="1"/>
        <v>0.84817813765182182</v>
      </c>
    </row>
    <row r="3" spans="1:23" x14ac:dyDescent="0.25">
      <c r="A3" s="15" t="s">
        <v>137</v>
      </c>
      <c r="B3" s="15" t="s">
        <v>242</v>
      </c>
      <c r="C3" s="16">
        <v>60</v>
      </c>
      <c r="D3" s="16">
        <v>50</v>
      </c>
      <c r="E3" s="16">
        <v>55</v>
      </c>
      <c r="F3" s="41">
        <f t="shared" si="2"/>
        <v>0.83333333333333337</v>
      </c>
      <c r="G3" s="41">
        <f t="shared" si="3"/>
        <v>0.91666666666666663</v>
      </c>
      <c r="I3" s="15" t="s">
        <v>137</v>
      </c>
      <c r="J3" s="15" t="s">
        <v>242</v>
      </c>
      <c r="K3" s="16">
        <v>60</v>
      </c>
      <c r="L3" s="16">
        <v>50</v>
      </c>
      <c r="M3" s="16">
        <v>55</v>
      </c>
      <c r="N3" s="41">
        <f t="shared" si="4"/>
        <v>0.83333333333333337</v>
      </c>
      <c r="O3" s="41">
        <f t="shared" si="5"/>
        <v>0.91666666666666663</v>
      </c>
      <c r="Q3" s="15" t="s">
        <v>159</v>
      </c>
      <c r="R3" s="15" t="s">
        <v>118</v>
      </c>
      <c r="S3" s="16">
        <v>103</v>
      </c>
      <c r="T3" s="16">
        <v>84</v>
      </c>
      <c r="U3" s="16">
        <v>92</v>
      </c>
      <c r="V3" s="41">
        <f t="shared" si="0"/>
        <v>0.81553398058252424</v>
      </c>
      <c r="W3" s="41">
        <f t="shared" si="1"/>
        <v>0.89320388349514568</v>
      </c>
    </row>
    <row r="4" spans="1:23" x14ac:dyDescent="0.25">
      <c r="A4" s="15" t="s">
        <v>64</v>
      </c>
      <c r="B4" s="15" t="s">
        <v>231</v>
      </c>
      <c r="C4" s="16">
        <v>10</v>
      </c>
      <c r="D4" s="16">
        <v>10</v>
      </c>
      <c r="E4" s="16">
        <v>10</v>
      </c>
      <c r="F4" s="41">
        <f t="shared" si="2"/>
        <v>1</v>
      </c>
      <c r="G4" s="41">
        <f t="shared" si="3"/>
        <v>1</v>
      </c>
      <c r="I4" s="15" t="s">
        <v>64</v>
      </c>
      <c r="J4" s="15" t="s">
        <v>231</v>
      </c>
      <c r="K4" s="16">
        <v>10</v>
      </c>
      <c r="L4" s="16">
        <v>10</v>
      </c>
      <c r="M4" s="16">
        <v>10</v>
      </c>
      <c r="N4" s="41">
        <f t="shared" si="4"/>
        <v>1</v>
      </c>
      <c r="O4" s="41">
        <f t="shared" si="5"/>
        <v>1</v>
      </c>
      <c r="Q4" s="15" t="s">
        <v>178</v>
      </c>
      <c r="R4" s="15" t="s">
        <v>118</v>
      </c>
      <c r="S4" s="16">
        <v>76</v>
      </c>
      <c r="T4" s="16">
        <v>64</v>
      </c>
      <c r="U4" s="16">
        <v>66</v>
      </c>
      <c r="V4" s="41">
        <f t="shared" si="0"/>
        <v>0.84210526315789469</v>
      </c>
      <c r="W4" s="41">
        <f t="shared" si="1"/>
        <v>0.86842105263157898</v>
      </c>
    </row>
    <row r="5" spans="1:23" x14ac:dyDescent="0.25">
      <c r="A5" s="15" t="s">
        <v>137</v>
      </c>
      <c r="B5" s="15" t="s">
        <v>138</v>
      </c>
      <c r="C5" s="16">
        <v>15</v>
      </c>
      <c r="D5" s="16">
        <v>9</v>
      </c>
      <c r="E5" s="16">
        <v>11</v>
      </c>
      <c r="F5" s="41">
        <f t="shared" si="2"/>
        <v>0.6</v>
      </c>
      <c r="G5" s="41">
        <f t="shared" si="3"/>
        <v>0.73333333333333328</v>
      </c>
      <c r="I5" s="15" t="s">
        <v>137</v>
      </c>
      <c r="J5" s="15" t="s">
        <v>138</v>
      </c>
      <c r="K5" s="16">
        <v>15</v>
      </c>
      <c r="L5" s="16">
        <v>9</v>
      </c>
      <c r="M5" s="16">
        <v>11</v>
      </c>
      <c r="N5" s="41">
        <f t="shared" si="4"/>
        <v>0.6</v>
      </c>
      <c r="O5" s="41">
        <f t="shared" si="5"/>
        <v>0.73333333333333328</v>
      </c>
      <c r="Q5" s="15" t="s">
        <v>115</v>
      </c>
      <c r="R5" s="15" t="s">
        <v>118</v>
      </c>
      <c r="S5" s="16">
        <v>7</v>
      </c>
      <c r="T5" s="16">
        <v>6</v>
      </c>
      <c r="U5" s="16">
        <v>6</v>
      </c>
      <c r="V5" s="41">
        <f t="shared" si="0"/>
        <v>0.8571428571428571</v>
      </c>
      <c r="W5" s="41">
        <f t="shared" si="1"/>
        <v>0.8571428571428571</v>
      </c>
    </row>
    <row r="6" spans="1:23" x14ac:dyDescent="0.25">
      <c r="A6" s="15" t="s">
        <v>137</v>
      </c>
      <c r="B6" s="15" t="s">
        <v>139</v>
      </c>
      <c r="C6" s="16">
        <v>115</v>
      </c>
      <c r="D6" s="16">
        <v>86</v>
      </c>
      <c r="E6" s="16">
        <v>97</v>
      </c>
      <c r="F6" s="41">
        <f t="shared" si="2"/>
        <v>0.74782608695652175</v>
      </c>
      <c r="G6" s="41">
        <f t="shared" si="3"/>
        <v>0.84347826086956523</v>
      </c>
      <c r="I6" s="15" t="s">
        <v>137</v>
      </c>
      <c r="J6" s="15" t="s">
        <v>139</v>
      </c>
      <c r="K6" s="16">
        <v>115</v>
      </c>
      <c r="L6" s="16">
        <v>86</v>
      </c>
      <c r="M6" s="16">
        <v>97</v>
      </c>
      <c r="N6" s="41">
        <f t="shared" si="4"/>
        <v>0.74782608695652175</v>
      </c>
      <c r="O6" s="41">
        <f t="shared" si="5"/>
        <v>0.84347826086956523</v>
      </c>
      <c r="Q6" s="15" t="s">
        <v>154</v>
      </c>
      <c r="R6" s="15" t="s">
        <v>156</v>
      </c>
      <c r="S6" s="16">
        <v>34</v>
      </c>
      <c r="T6" s="16">
        <v>33</v>
      </c>
      <c r="U6" s="16">
        <v>33</v>
      </c>
      <c r="V6" s="41">
        <f t="shared" si="0"/>
        <v>0.97058823529411764</v>
      </c>
      <c r="W6" s="41">
        <f t="shared" si="1"/>
        <v>0.97058823529411764</v>
      </c>
    </row>
    <row r="7" spans="1:23" x14ac:dyDescent="0.25">
      <c r="A7" s="15" t="s">
        <v>165</v>
      </c>
      <c r="B7" s="15" t="s">
        <v>166</v>
      </c>
      <c r="C7" s="16">
        <v>80</v>
      </c>
      <c r="D7" s="16">
        <v>58</v>
      </c>
      <c r="E7" s="16">
        <v>65</v>
      </c>
      <c r="F7" s="41">
        <f t="shared" si="2"/>
        <v>0.72499999999999998</v>
      </c>
      <c r="G7" s="41">
        <f t="shared" si="3"/>
        <v>0.8125</v>
      </c>
      <c r="I7" s="15" t="s">
        <v>165</v>
      </c>
      <c r="J7" s="15" t="s">
        <v>166</v>
      </c>
      <c r="K7" s="16">
        <v>80</v>
      </c>
      <c r="L7" s="16">
        <v>58</v>
      </c>
      <c r="M7" s="16">
        <v>65</v>
      </c>
      <c r="N7" s="41">
        <f t="shared" si="4"/>
        <v>0.72499999999999998</v>
      </c>
      <c r="O7" s="41">
        <f t="shared" si="5"/>
        <v>0.8125</v>
      </c>
      <c r="Q7" s="15" t="s">
        <v>20</v>
      </c>
      <c r="R7" s="15" t="s">
        <v>120</v>
      </c>
      <c r="S7" s="16">
        <v>61</v>
      </c>
      <c r="T7" s="16">
        <v>51</v>
      </c>
      <c r="U7" s="16">
        <v>57</v>
      </c>
      <c r="V7" s="41">
        <f t="shared" si="0"/>
        <v>0.83606557377049184</v>
      </c>
      <c r="W7" s="41">
        <f t="shared" si="1"/>
        <v>0.93442622950819676</v>
      </c>
    </row>
    <row r="8" spans="1:23" x14ac:dyDescent="0.25">
      <c r="A8" s="15" t="s">
        <v>165</v>
      </c>
      <c r="B8" s="15" t="s">
        <v>167</v>
      </c>
      <c r="C8" s="16">
        <v>13</v>
      </c>
      <c r="D8" s="16">
        <v>10</v>
      </c>
      <c r="E8" s="16">
        <v>13</v>
      </c>
      <c r="F8" s="41">
        <f t="shared" si="2"/>
        <v>0.76923076923076927</v>
      </c>
      <c r="G8" s="41">
        <f t="shared" si="3"/>
        <v>1</v>
      </c>
      <c r="I8" s="15" t="s">
        <v>165</v>
      </c>
      <c r="J8" s="15" t="s">
        <v>167</v>
      </c>
      <c r="K8" s="16">
        <v>13</v>
      </c>
      <c r="L8" s="16">
        <v>10</v>
      </c>
      <c r="M8" s="16">
        <v>13</v>
      </c>
      <c r="N8" s="41">
        <f t="shared" si="4"/>
        <v>0.76923076923076927</v>
      </c>
      <c r="O8" s="41">
        <f t="shared" si="5"/>
        <v>1</v>
      </c>
      <c r="Q8" s="15" t="s">
        <v>154</v>
      </c>
      <c r="R8" s="15" t="s">
        <v>119</v>
      </c>
      <c r="S8" s="16">
        <v>234</v>
      </c>
      <c r="T8" s="16">
        <v>133</v>
      </c>
      <c r="U8" s="16">
        <v>176</v>
      </c>
      <c r="V8" s="41">
        <f t="shared" si="0"/>
        <v>0.56837606837606836</v>
      </c>
      <c r="W8" s="41">
        <f t="shared" si="1"/>
        <v>0.75213675213675213</v>
      </c>
    </row>
    <row r="9" spans="1:23" x14ac:dyDescent="0.25">
      <c r="A9" s="15" t="s">
        <v>137</v>
      </c>
      <c r="B9" s="15" t="s">
        <v>140</v>
      </c>
      <c r="C9" s="16">
        <v>100</v>
      </c>
      <c r="D9" s="16">
        <v>75</v>
      </c>
      <c r="E9" s="16">
        <v>84</v>
      </c>
      <c r="F9" s="41">
        <f t="shared" si="2"/>
        <v>0.75</v>
      </c>
      <c r="G9" s="41">
        <f t="shared" si="3"/>
        <v>0.84</v>
      </c>
      <c r="I9" s="15" t="s">
        <v>137</v>
      </c>
      <c r="J9" s="15" t="s">
        <v>140</v>
      </c>
      <c r="K9" s="16">
        <v>100</v>
      </c>
      <c r="L9" s="16">
        <v>75</v>
      </c>
      <c r="M9" s="16">
        <v>84</v>
      </c>
      <c r="N9" s="41">
        <f t="shared" si="4"/>
        <v>0.75</v>
      </c>
      <c r="O9" s="41">
        <f t="shared" si="5"/>
        <v>0.84</v>
      </c>
      <c r="Q9" s="15" t="s">
        <v>165</v>
      </c>
      <c r="R9" s="15" t="s">
        <v>119</v>
      </c>
      <c r="S9" s="16">
        <v>29</v>
      </c>
      <c r="T9" s="16">
        <v>17</v>
      </c>
      <c r="U9" s="16">
        <v>26</v>
      </c>
      <c r="V9" s="41">
        <f t="shared" si="0"/>
        <v>0.58620689655172409</v>
      </c>
      <c r="W9" s="41">
        <f t="shared" si="1"/>
        <v>0.89655172413793105</v>
      </c>
    </row>
    <row r="10" spans="1:23" x14ac:dyDescent="0.25">
      <c r="A10" s="15" t="s">
        <v>137</v>
      </c>
      <c r="B10" s="15" t="s">
        <v>141</v>
      </c>
      <c r="C10" s="16">
        <v>135</v>
      </c>
      <c r="D10" s="16">
        <v>86</v>
      </c>
      <c r="E10" s="16">
        <v>101</v>
      </c>
      <c r="F10" s="41">
        <f t="shared" si="2"/>
        <v>0.63703703703703707</v>
      </c>
      <c r="G10" s="41">
        <f t="shared" si="3"/>
        <v>0.74814814814814812</v>
      </c>
      <c r="I10" s="15" t="s">
        <v>137</v>
      </c>
      <c r="J10" s="15" t="s">
        <v>141</v>
      </c>
      <c r="K10" s="16">
        <v>135</v>
      </c>
      <c r="L10" s="16">
        <v>86</v>
      </c>
      <c r="M10" s="16">
        <v>101</v>
      </c>
      <c r="N10" s="41">
        <f t="shared" si="4"/>
        <v>0.63703703703703707</v>
      </c>
      <c r="O10" s="41">
        <f t="shared" si="5"/>
        <v>0.74814814814814812</v>
      </c>
      <c r="Q10" s="15" t="s">
        <v>148</v>
      </c>
      <c r="R10" s="15" t="s">
        <v>119</v>
      </c>
      <c r="S10" s="16">
        <v>51</v>
      </c>
      <c r="T10" s="16">
        <v>31</v>
      </c>
      <c r="U10" s="16">
        <v>40</v>
      </c>
      <c r="V10" s="41">
        <f t="shared" si="0"/>
        <v>0.60784313725490191</v>
      </c>
      <c r="W10" s="41">
        <f t="shared" si="1"/>
        <v>0.78431372549019607</v>
      </c>
    </row>
    <row r="11" spans="1:23" x14ac:dyDescent="0.25">
      <c r="A11" s="15" t="s">
        <v>165</v>
      </c>
      <c r="B11" s="15" t="s">
        <v>141</v>
      </c>
      <c r="C11" s="16">
        <v>36</v>
      </c>
      <c r="D11" s="16">
        <v>30</v>
      </c>
      <c r="E11" s="16">
        <v>32</v>
      </c>
      <c r="F11" s="41">
        <f t="shared" si="2"/>
        <v>0.83333333333333337</v>
      </c>
      <c r="G11" s="41">
        <f t="shared" si="3"/>
        <v>0.88888888888888884</v>
      </c>
      <c r="I11" s="15" t="s">
        <v>165</v>
      </c>
      <c r="J11" s="15" t="s">
        <v>141</v>
      </c>
      <c r="K11" s="16">
        <v>36</v>
      </c>
      <c r="L11" s="16">
        <v>30</v>
      </c>
      <c r="M11" s="16">
        <v>32</v>
      </c>
      <c r="N11" s="41">
        <f t="shared" si="4"/>
        <v>0.83333333333333337</v>
      </c>
      <c r="O11" s="41">
        <f t="shared" si="5"/>
        <v>0.88888888888888884</v>
      </c>
      <c r="Q11" s="15" t="s">
        <v>217</v>
      </c>
      <c r="R11" s="15" t="s">
        <v>119</v>
      </c>
      <c r="S11" s="16">
        <v>79</v>
      </c>
      <c r="T11" s="16">
        <v>49</v>
      </c>
      <c r="U11" s="16">
        <v>66</v>
      </c>
      <c r="V11" s="41">
        <f t="shared" si="0"/>
        <v>0.620253164556962</v>
      </c>
      <c r="W11" s="41">
        <f t="shared" si="1"/>
        <v>0.83544303797468356</v>
      </c>
    </row>
    <row r="12" spans="1:23" x14ac:dyDescent="0.25">
      <c r="A12" s="15" t="s">
        <v>137</v>
      </c>
      <c r="B12" s="15" t="s">
        <v>142</v>
      </c>
      <c r="C12" s="16">
        <v>182</v>
      </c>
      <c r="D12" s="16">
        <v>100</v>
      </c>
      <c r="E12" s="16">
        <v>140</v>
      </c>
      <c r="F12" s="41">
        <f t="shared" si="2"/>
        <v>0.5494505494505495</v>
      </c>
      <c r="G12" s="41">
        <f t="shared" si="3"/>
        <v>0.76923076923076927</v>
      </c>
      <c r="I12" s="15" t="s">
        <v>137</v>
      </c>
      <c r="J12" s="15" t="s">
        <v>142</v>
      </c>
      <c r="K12" s="16">
        <v>182</v>
      </c>
      <c r="L12" s="16">
        <v>100</v>
      </c>
      <c r="M12" s="16">
        <v>140</v>
      </c>
      <c r="N12" s="41">
        <f t="shared" si="4"/>
        <v>0.5494505494505495</v>
      </c>
      <c r="O12" s="41">
        <f t="shared" si="5"/>
        <v>0.76923076923076927</v>
      </c>
      <c r="Q12" s="15" t="s">
        <v>115</v>
      </c>
      <c r="R12" s="15" t="s">
        <v>119</v>
      </c>
      <c r="S12" s="16">
        <v>128</v>
      </c>
      <c r="T12" s="16">
        <v>81</v>
      </c>
      <c r="U12" s="16">
        <v>91</v>
      </c>
      <c r="V12" s="41">
        <f t="shared" si="0"/>
        <v>0.6328125</v>
      </c>
      <c r="W12" s="41">
        <f t="shared" si="1"/>
        <v>0.7109375</v>
      </c>
    </row>
    <row r="13" spans="1:23" x14ac:dyDescent="0.25">
      <c r="A13" s="15" t="s">
        <v>165</v>
      </c>
      <c r="B13" s="15" t="s">
        <v>240</v>
      </c>
      <c r="C13" s="16">
        <v>54</v>
      </c>
      <c r="D13" s="16">
        <v>32</v>
      </c>
      <c r="E13" s="16">
        <v>39</v>
      </c>
      <c r="F13" s="41">
        <f t="shared" si="2"/>
        <v>0.59259259259259256</v>
      </c>
      <c r="G13" s="41">
        <f t="shared" si="3"/>
        <v>0.72222222222222221</v>
      </c>
      <c r="I13" s="15" t="s">
        <v>165</v>
      </c>
      <c r="J13" s="15" t="s">
        <v>240</v>
      </c>
      <c r="K13" s="16">
        <v>54</v>
      </c>
      <c r="L13" s="16">
        <v>32</v>
      </c>
      <c r="M13" s="16">
        <v>39</v>
      </c>
      <c r="N13" s="41">
        <f t="shared" si="4"/>
        <v>0.59259259259259256</v>
      </c>
      <c r="O13" s="41">
        <f t="shared" si="5"/>
        <v>0.72222222222222221</v>
      </c>
      <c r="Q13" s="15" t="s">
        <v>159</v>
      </c>
      <c r="R13" s="15" t="s">
        <v>119</v>
      </c>
      <c r="S13" s="16">
        <v>62</v>
      </c>
      <c r="T13" s="16">
        <v>42</v>
      </c>
      <c r="U13" s="16">
        <v>51</v>
      </c>
      <c r="V13" s="41">
        <f t="shared" si="0"/>
        <v>0.67741935483870963</v>
      </c>
      <c r="W13" s="41">
        <f t="shared" si="1"/>
        <v>0.82258064516129037</v>
      </c>
    </row>
    <row r="14" spans="1:23" x14ac:dyDescent="0.25">
      <c r="A14" s="15" t="s">
        <v>137</v>
      </c>
      <c r="B14" s="15" t="s">
        <v>429</v>
      </c>
      <c r="C14" s="16">
        <v>183</v>
      </c>
      <c r="D14" s="16">
        <v>53</v>
      </c>
      <c r="E14" s="16">
        <v>53</v>
      </c>
      <c r="F14" s="41">
        <f t="shared" si="2"/>
        <v>0.2896174863387978</v>
      </c>
      <c r="G14" s="41">
        <f t="shared" si="3"/>
        <v>0.2896174863387978</v>
      </c>
      <c r="I14" s="15" t="s">
        <v>137</v>
      </c>
      <c r="J14" s="15" t="s">
        <v>429</v>
      </c>
      <c r="K14" s="16">
        <v>183</v>
      </c>
      <c r="L14" s="16">
        <v>53</v>
      </c>
      <c r="M14" s="16">
        <v>53</v>
      </c>
      <c r="N14" s="41">
        <f t="shared" si="4"/>
        <v>0.2896174863387978</v>
      </c>
      <c r="O14" s="41">
        <f t="shared" si="5"/>
        <v>0.2896174863387978</v>
      </c>
      <c r="Q14" s="15" t="s">
        <v>151</v>
      </c>
      <c r="R14" s="15" t="s">
        <v>119</v>
      </c>
      <c r="S14" s="16">
        <v>172</v>
      </c>
      <c r="T14" s="16">
        <v>121</v>
      </c>
      <c r="U14" s="16">
        <v>147</v>
      </c>
      <c r="V14" s="41">
        <f t="shared" si="0"/>
        <v>0.70348837209302328</v>
      </c>
      <c r="W14" s="41">
        <f t="shared" si="1"/>
        <v>0.85465116279069764</v>
      </c>
    </row>
    <row r="15" spans="1:23" x14ac:dyDescent="0.25">
      <c r="A15" s="15" t="s">
        <v>148</v>
      </c>
      <c r="B15" s="15" t="s">
        <v>429</v>
      </c>
      <c r="C15" s="16">
        <v>135</v>
      </c>
      <c r="D15" s="16">
        <v>58</v>
      </c>
      <c r="E15" s="16">
        <v>58</v>
      </c>
      <c r="F15" s="41">
        <f t="shared" si="2"/>
        <v>0.42962962962962964</v>
      </c>
      <c r="G15" s="41">
        <f t="shared" si="3"/>
        <v>0.42962962962962964</v>
      </c>
      <c r="I15" s="15" t="s">
        <v>148</v>
      </c>
      <c r="J15" s="15" t="s">
        <v>429</v>
      </c>
      <c r="K15" s="16">
        <v>135</v>
      </c>
      <c r="L15" s="16">
        <v>58</v>
      </c>
      <c r="M15" s="16">
        <v>58</v>
      </c>
      <c r="N15" s="41">
        <f t="shared" si="4"/>
        <v>0.42962962962962964</v>
      </c>
      <c r="O15" s="41">
        <f t="shared" si="5"/>
        <v>0.42962962962962964</v>
      </c>
      <c r="Q15" s="15" t="s">
        <v>192</v>
      </c>
      <c r="R15" s="15" t="s">
        <v>119</v>
      </c>
      <c r="S15" s="16">
        <v>50</v>
      </c>
      <c r="T15" s="16">
        <v>37</v>
      </c>
      <c r="U15" s="16">
        <v>41</v>
      </c>
      <c r="V15" s="41">
        <f t="shared" si="0"/>
        <v>0.74</v>
      </c>
      <c r="W15" s="41">
        <f t="shared" si="1"/>
        <v>0.82</v>
      </c>
    </row>
    <row r="16" spans="1:23" x14ac:dyDescent="0.25">
      <c r="A16" s="15" t="s">
        <v>137</v>
      </c>
      <c r="B16" s="15" t="s">
        <v>430</v>
      </c>
      <c r="C16" s="16">
        <v>127</v>
      </c>
      <c r="D16" s="16">
        <v>48</v>
      </c>
      <c r="E16" s="16">
        <v>48</v>
      </c>
      <c r="F16" s="41">
        <f t="shared" si="2"/>
        <v>0.37795275590551181</v>
      </c>
      <c r="G16" s="41">
        <f t="shared" si="3"/>
        <v>0.37795275590551181</v>
      </c>
      <c r="I16" s="15" t="s">
        <v>137</v>
      </c>
      <c r="J16" s="15" t="s">
        <v>430</v>
      </c>
      <c r="K16" s="16">
        <v>127</v>
      </c>
      <c r="L16" s="16">
        <v>48</v>
      </c>
      <c r="M16" s="16">
        <v>48</v>
      </c>
      <c r="N16" s="41">
        <f t="shared" si="4"/>
        <v>0.37795275590551181</v>
      </c>
      <c r="O16" s="41">
        <f t="shared" si="5"/>
        <v>0.37795275590551181</v>
      </c>
      <c r="Q16" s="15" t="s">
        <v>229</v>
      </c>
      <c r="R16" s="15" t="s">
        <v>119</v>
      </c>
      <c r="S16" s="16">
        <v>20</v>
      </c>
      <c r="T16" s="16">
        <v>17</v>
      </c>
      <c r="U16" s="16">
        <v>19</v>
      </c>
      <c r="V16" s="41">
        <f t="shared" si="0"/>
        <v>0.85</v>
      </c>
      <c r="W16" s="41">
        <f t="shared" si="1"/>
        <v>0.95</v>
      </c>
    </row>
    <row r="17" spans="1:23" x14ac:dyDescent="0.25">
      <c r="A17" s="15" t="s">
        <v>148</v>
      </c>
      <c r="B17" s="15" t="s">
        <v>430</v>
      </c>
      <c r="C17" s="16">
        <v>68</v>
      </c>
      <c r="D17" s="16">
        <v>30</v>
      </c>
      <c r="E17" s="16">
        <v>30</v>
      </c>
      <c r="F17" s="41">
        <f t="shared" si="2"/>
        <v>0.44117647058823528</v>
      </c>
      <c r="G17" s="41">
        <f t="shared" si="3"/>
        <v>0.44117647058823528</v>
      </c>
      <c r="I17" s="15" t="s">
        <v>148</v>
      </c>
      <c r="J17" s="15" t="s">
        <v>430</v>
      </c>
      <c r="K17" s="16">
        <v>68</v>
      </c>
      <c r="L17" s="16">
        <v>30</v>
      </c>
      <c r="M17" s="16">
        <v>30</v>
      </c>
      <c r="N17" s="41">
        <f t="shared" si="4"/>
        <v>0.44117647058823528</v>
      </c>
      <c r="O17" s="41">
        <f t="shared" si="5"/>
        <v>0.44117647058823528</v>
      </c>
      <c r="Q17" s="15" t="s">
        <v>256</v>
      </c>
      <c r="R17" s="15" t="s">
        <v>119</v>
      </c>
      <c r="S17" s="16">
        <v>14</v>
      </c>
      <c r="T17" s="16">
        <v>13</v>
      </c>
      <c r="U17" s="16">
        <v>13</v>
      </c>
      <c r="V17" s="41">
        <f t="shared" si="0"/>
        <v>0.9285714285714286</v>
      </c>
      <c r="W17" s="41">
        <f t="shared" si="1"/>
        <v>0.9285714285714286</v>
      </c>
    </row>
    <row r="18" spans="1:23" x14ac:dyDescent="0.25">
      <c r="A18" s="15" t="s">
        <v>165</v>
      </c>
      <c r="B18" s="15" t="s">
        <v>144</v>
      </c>
      <c r="C18" s="16">
        <v>35</v>
      </c>
      <c r="D18" s="16">
        <v>29</v>
      </c>
      <c r="E18" s="16">
        <v>33</v>
      </c>
      <c r="F18" s="41">
        <f t="shared" si="2"/>
        <v>0.82857142857142863</v>
      </c>
      <c r="G18" s="41">
        <f t="shared" si="3"/>
        <v>0.94285714285714284</v>
      </c>
      <c r="I18" s="15" t="s">
        <v>165</v>
      </c>
      <c r="J18" s="15" t="s">
        <v>144</v>
      </c>
      <c r="K18" s="16">
        <v>35</v>
      </c>
      <c r="L18" s="16">
        <v>29</v>
      </c>
      <c r="M18" s="16">
        <v>33</v>
      </c>
      <c r="N18" s="41">
        <f t="shared" si="4"/>
        <v>0.82857142857142863</v>
      </c>
      <c r="O18" s="41">
        <f t="shared" si="5"/>
        <v>0.94285714285714284</v>
      </c>
      <c r="Q18" s="15" t="s">
        <v>249</v>
      </c>
      <c r="R18" s="15" t="s">
        <v>119</v>
      </c>
      <c r="S18" s="16">
        <v>16</v>
      </c>
      <c r="T18" s="16">
        <v>15</v>
      </c>
      <c r="U18" s="16">
        <v>16</v>
      </c>
      <c r="V18" s="41">
        <f t="shared" si="0"/>
        <v>0.9375</v>
      </c>
      <c r="W18" s="41">
        <f t="shared" si="1"/>
        <v>1</v>
      </c>
    </row>
    <row r="19" spans="1:23" x14ac:dyDescent="0.25">
      <c r="A19" s="15" t="s">
        <v>137</v>
      </c>
      <c r="B19" s="15" t="s">
        <v>431</v>
      </c>
      <c r="C19" s="16">
        <v>121</v>
      </c>
      <c r="D19" s="16">
        <v>60</v>
      </c>
      <c r="E19" s="16">
        <v>60</v>
      </c>
      <c r="F19" s="41">
        <f t="shared" si="2"/>
        <v>0.49586776859504134</v>
      </c>
      <c r="G19" s="41">
        <f t="shared" si="3"/>
        <v>0.49586776859504134</v>
      </c>
      <c r="I19" s="15" t="s">
        <v>137</v>
      </c>
      <c r="J19" s="15" t="s">
        <v>431</v>
      </c>
      <c r="K19" s="16">
        <v>121</v>
      </c>
      <c r="L19" s="16">
        <v>60</v>
      </c>
      <c r="M19" s="16">
        <v>60</v>
      </c>
      <c r="N19" s="41">
        <f t="shared" si="4"/>
        <v>0.49586776859504134</v>
      </c>
      <c r="O19" s="41">
        <f t="shared" si="5"/>
        <v>0.49586776859504134</v>
      </c>
      <c r="Q19" s="15" t="s">
        <v>169</v>
      </c>
      <c r="R19" s="15" t="s">
        <v>213</v>
      </c>
      <c r="S19" s="16">
        <v>24</v>
      </c>
      <c r="T19" s="16">
        <v>22</v>
      </c>
      <c r="U19" s="16">
        <v>22</v>
      </c>
      <c r="V19" s="41">
        <f t="shared" si="0"/>
        <v>0.91666666666666663</v>
      </c>
      <c r="W19" s="41">
        <f t="shared" si="1"/>
        <v>0.91666666666666663</v>
      </c>
    </row>
    <row r="20" spans="1:23" x14ac:dyDescent="0.25">
      <c r="A20" s="15" t="s">
        <v>148</v>
      </c>
      <c r="B20" s="15" t="s">
        <v>431</v>
      </c>
      <c r="C20" s="16">
        <v>167</v>
      </c>
      <c r="D20" s="16">
        <v>86</v>
      </c>
      <c r="E20" s="16">
        <v>86</v>
      </c>
      <c r="F20" s="41">
        <f t="shared" si="2"/>
        <v>0.51497005988023947</v>
      </c>
      <c r="G20" s="41">
        <f t="shared" si="3"/>
        <v>0.51497005988023947</v>
      </c>
      <c r="I20" s="15" t="s">
        <v>148</v>
      </c>
      <c r="J20" s="15" t="s">
        <v>431</v>
      </c>
      <c r="K20" s="16">
        <v>167</v>
      </c>
      <c r="L20" s="16">
        <v>86</v>
      </c>
      <c r="M20" s="16">
        <v>86</v>
      </c>
      <c r="N20" s="41">
        <f t="shared" si="4"/>
        <v>0.51497005988023947</v>
      </c>
      <c r="O20" s="41">
        <f t="shared" si="5"/>
        <v>0.51497005988023947</v>
      </c>
      <c r="Q20" s="15" t="s">
        <v>169</v>
      </c>
      <c r="R20" s="15" t="s">
        <v>243</v>
      </c>
      <c r="S20" s="16">
        <v>43</v>
      </c>
      <c r="T20" s="16">
        <v>36</v>
      </c>
      <c r="U20" s="16">
        <v>38</v>
      </c>
      <c r="V20" s="41">
        <f t="shared" si="0"/>
        <v>0.83720930232558144</v>
      </c>
      <c r="W20" s="41">
        <f t="shared" si="1"/>
        <v>0.88372093023255816</v>
      </c>
    </row>
    <row r="21" spans="1:23" x14ac:dyDescent="0.25">
      <c r="A21" s="15" t="s">
        <v>137</v>
      </c>
      <c r="B21" s="15" t="s">
        <v>432</v>
      </c>
      <c r="C21" s="16">
        <v>46</v>
      </c>
      <c r="D21" s="16">
        <v>16</v>
      </c>
      <c r="E21" s="16">
        <v>16</v>
      </c>
      <c r="F21" s="41">
        <f t="shared" si="2"/>
        <v>0.34782608695652173</v>
      </c>
      <c r="G21" s="41">
        <f t="shared" si="3"/>
        <v>0.34782608695652173</v>
      </c>
      <c r="I21" s="15" t="s">
        <v>137</v>
      </c>
      <c r="J21" s="15" t="s">
        <v>432</v>
      </c>
      <c r="K21" s="16">
        <v>46</v>
      </c>
      <c r="L21" s="16">
        <v>16</v>
      </c>
      <c r="M21" s="16">
        <v>16</v>
      </c>
      <c r="N21" s="41">
        <f t="shared" si="4"/>
        <v>0.34782608695652173</v>
      </c>
      <c r="O21" s="41">
        <f t="shared" si="5"/>
        <v>0.34782608695652173</v>
      </c>
      <c r="Q21" s="15" t="s">
        <v>217</v>
      </c>
      <c r="R21" s="15" t="s">
        <v>218</v>
      </c>
      <c r="S21" s="16">
        <v>20</v>
      </c>
      <c r="T21" s="16">
        <v>17</v>
      </c>
      <c r="U21" s="16">
        <v>17</v>
      </c>
      <c r="V21" s="41">
        <f t="shared" si="0"/>
        <v>0.85</v>
      </c>
      <c r="W21" s="41">
        <f t="shared" si="1"/>
        <v>0.85</v>
      </c>
    </row>
    <row r="22" spans="1:23" x14ac:dyDescent="0.25">
      <c r="A22" s="15" t="s">
        <v>148</v>
      </c>
      <c r="B22" s="15" t="s">
        <v>432</v>
      </c>
      <c r="C22" s="16">
        <v>58</v>
      </c>
      <c r="D22" s="16">
        <v>28</v>
      </c>
      <c r="E22" s="16">
        <v>28</v>
      </c>
      <c r="F22" s="41">
        <f t="shared" si="2"/>
        <v>0.48275862068965519</v>
      </c>
      <c r="G22" s="41">
        <f t="shared" si="3"/>
        <v>0.48275862068965519</v>
      </c>
      <c r="I22" s="15" t="s">
        <v>148</v>
      </c>
      <c r="J22" s="15" t="s">
        <v>432</v>
      </c>
      <c r="K22" s="16">
        <v>58</v>
      </c>
      <c r="L22" s="16">
        <v>28</v>
      </c>
      <c r="M22" s="16">
        <v>28</v>
      </c>
      <c r="N22" s="41">
        <f t="shared" si="4"/>
        <v>0.48275862068965519</v>
      </c>
      <c r="O22" s="41">
        <f t="shared" si="5"/>
        <v>0.48275862068965519</v>
      </c>
      <c r="Q22" s="15" t="s">
        <v>254</v>
      </c>
      <c r="R22" s="15" t="s">
        <v>218</v>
      </c>
      <c r="S22" s="16">
        <v>30</v>
      </c>
      <c r="T22" s="16">
        <v>27</v>
      </c>
      <c r="U22" s="16">
        <v>28</v>
      </c>
      <c r="V22" s="41">
        <f t="shared" si="0"/>
        <v>0.9</v>
      </c>
      <c r="W22" s="41">
        <f t="shared" si="1"/>
        <v>0.93333333333333335</v>
      </c>
    </row>
    <row r="23" spans="1:23" x14ac:dyDescent="0.25">
      <c r="A23" s="15" t="s">
        <v>148</v>
      </c>
      <c r="B23" s="15" t="s">
        <v>155</v>
      </c>
      <c r="C23" s="16">
        <v>60</v>
      </c>
      <c r="D23" s="16">
        <v>32</v>
      </c>
      <c r="E23" s="16">
        <v>49</v>
      </c>
      <c r="F23" s="41">
        <f t="shared" si="2"/>
        <v>0.53333333333333333</v>
      </c>
      <c r="G23" s="41">
        <f t="shared" si="3"/>
        <v>0.81666666666666665</v>
      </c>
      <c r="I23" s="15" t="s">
        <v>148</v>
      </c>
      <c r="J23" s="15" t="s">
        <v>155</v>
      </c>
      <c r="K23" s="16">
        <v>60</v>
      </c>
      <c r="L23" s="16">
        <v>32</v>
      </c>
      <c r="M23" s="16">
        <v>49</v>
      </c>
      <c r="N23" s="41">
        <f t="shared" si="4"/>
        <v>0.53333333333333333</v>
      </c>
      <c r="O23" s="41">
        <f t="shared" si="5"/>
        <v>0.81666666666666665</v>
      </c>
      <c r="Q23" s="15" t="s">
        <v>256</v>
      </c>
      <c r="R23" s="15" t="s">
        <v>218</v>
      </c>
      <c r="S23" s="16">
        <v>10</v>
      </c>
      <c r="T23" s="16">
        <v>10</v>
      </c>
      <c r="U23" s="16">
        <v>10</v>
      </c>
      <c r="V23" s="41">
        <f t="shared" si="0"/>
        <v>1</v>
      </c>
      <c r="W23" s="41">
        <f t="shared" si="1"/>
        <v>1</v>
      </c>
    </row>
    <row r="24" spans="1:23" x14ac:dyDescent="0.25">
      <c r="A24" s="15" t="s">
        <v>154</v>
      </c>
      <c r="B24" s="15" t="s">
        <v>155</v>
      </c>
      <c r="C24" s="16">
        <v>67</v>
      </c>
      <c r="D24" s="16">
        <v>38</v>
      </c>
      <c r="E24" s="16">
        <v>52</v>
      </c>
      <c r="F24" s="41">
        <f t="shared" si="2"/>
        <v>0.56716417910447758</v>
      </c>
      <c r="G24" s="41">
        <f t="shared" si="3"/>
        <v>0.77611940298507465</v>
      </c>
      <c r="I24" s="15" t="s">
        <v>154</v>
      </c>
      <c r="J24" s="15" t="s">
        <v>155</v>
      </c>
      <c r="K24" s="16">
        <v>67</v>
      </c>
      <c r="L24" s="16">
        <v>38</v>
      </c>
      <c r="M24" s="16">
        <v>52</v>
      </c>
      <c r="N24" s="41">
        <f t="shared" si="4"/>
        <v>0.56716417910447758</v>
      </c>
      <c r="O24" s="41">
        <f t="shared" si="5"/>
        <v>0.77611940298507465</v>
      </c>
      <c r="Q24" s="15" t="s">
        <v>169</v>
      </c>
      <c r="R24" s="15" t="s">
        <v>244</v>
      </c>
      <c r="S24" s="16">
        <v>26</v>
      </c>
      <c r="T24" s="16">
        <v>21</v>
      </c>
      <c r="U24" s="16">
        <v>21</v>
      </c>
      <c r="V24" s="41">
        <f t="shared" si="0"/>
        <v>0.80769230769230771</v>
      </c>
      <c r="W24" s="41">
        <f t="shared" si="1"/>
        <v>0.80769230769230771</v>
      </c>
    </row>
    <row r="25" spans="1:23" x14ac:dyDescent="0.25">
      <c r="A25" s="15" t="s">
        <v>113</v>
      </c>
      <c r="B25" s="15" t="s">
        <v>114</v>
      </c>
      <c r="C25" s="16">
        <v>133</v>
      </c>
      <c r="D25" s="16">
        <v>33</v>
      </c>
      <c r="E25" s="16">
        <v>69</v>
      </c>
      <c r="F25" s="41">
        <f t="shared" si="2"/>
        <v>0.24812030075187969</v>
      </c>
      <c r="G25" s="41">
        <f t="shared" si="3"/>
        <v>0.51879699248120303</v>
      </c>
      <c r="I25" s="15" t="s">
        <v>113</v>
      </c>
      <c r="J25" s="15" t="s">
        <v>114</v>
      </c>
      <c r="K25" s="16">
        <v>133</v>
      </c>
      <c r="L25" s="16">
        <v>33</v>
      </c>
      <c r="M25" s="16">
        <v>69</v>
      </c>
      <c r="N25" s="41">
        <f t="shared" si="4"/>
        <v>0.24812030075187969</v>
      </c>
      <c r="O25" s="41">
        <f t="shared" si="5"/>
        <v>0.51879699248120303</v>
      </c>
      <c r="Q25" s="15" t="s">
        <v>169</v>
      </c>
      <c r="R25" s="15" t="s">
        <v>214</v>
      </c>
      <c r="S25" s="16">
        <v>24</v>
      </c>
      <c r="T25" s="16">
        <v>22</v>
      </c>
      <c r="U25" s="16">
        <v>22</v>
      </c>
      <c r="V25" s="41">
        <f t="shared" si="0"/>
        <v>0.91666666666666663</v>
      </c>
      <c r="W25" s="41">
        <f t="shared" si="1"/>
        <v>0.91666666666666663</v>
      </c>
    </row>
    <row r="26" spans="1:23" x14ac:dyDescent="0.25">
      <c r="A26" s="15" t="s">
        <v>115</v>
      </c>
      <c r="B26" s="15" t="s">
        <v>114</v>
      </c>
      <c r="C26" s="16">
        <v>108</v>
      </c>
      <c r="D26" s="16">
        <v>60</v>
      </c>
      <c r="E26" s="16">
        <v>68</v>
      </c>
      <c r="F26" s="41">
        <f t="shared" si="2"/>
        <v>0.55555555555555558</v>
      </c>
      <c r="G26" s="41">
        <f t="shared" si="3"/>
        <v>0.62962962962962965</v>
      </c>
      <c r="I26" s="15" t="s">
        <v>115</v>
      </c>
      <c r="J26" s="15" t="s">
        <v>114</v>
      </c>
      <c r="K26" s="16">
        <v>108</v>
      </c>
      <c r="L26" s="16">
        <v>60</v>
      </c>
      <c r="M26" s="16">
        <v>68</v>
      </c>
      <c r="N26" s="41">
        <f t="shared" si="4"/>
        <v>0.55555555555555558</v>
      </c>
      <c r="O26" s="41">
        <f t="shared" si="5"/>
        <v>0.62962962962962965</v>
      </c>
      <c r="Q26" s="15" t="s">
        <v>169</v>
      </c>
      <c r="R26" s="15" t="s">
        <v>170</v>
      </c>
      <c r="S26" s="16">
        <v>103</v>
      </c>
      <c r="T26" s="16">
        <v>95</v>
      </c>
      <c r="U26" s="16">
        <v>95</v>
      </c>
      <c r="V26" s="41">
        <f t="shared" si="0"/>
        <v>0.92233009708737868</v>
      </c>
      <c r="W26" s="41">
        <f t="shared" si="1"/>
        <v>0.92233009708737868</v>
      </c>
    </row>
    <row r="27" spans="1:23" x14ac:dyDescent="0.25">
      <c r="A27" s="15" t="s">
        <v>20</v>
      </c>
      <c r="B27" s="15" t="s">
        <v>114</v>
      </c>
      <c r="C27" s="16">
        <v>24</v>
      </c>
      <c r="D27" s="16">
        <v>15</v>
      </c>
      <c r="E27" s="16">
        <v>21</v>
      </c>
      <c r="F27" s="41">
        <f t="shared" si="2"/>
        <v>0.625</v>
      </c>
      <c r="G27" s="41">
        <f t="shared" si="3"/>
        <v>0.875</v>
      </c>
      <c r="I27" s="15" t="s">
        <v>20</v>
      </c>
      <c r="J27" s="15" t="s">
        <v>114</v>
      </c>
      <c r="K27" s="16">
        <v>24</v>
      </c>
      <c r="L27" s="16">
        <v>15</v>
      </c>
      <c r="M27" s="16">
        <v>21</v>
      </c>
      <c r="N27" s="41">
        <f t="shared" si="4"/>
        <v>0.625</v>
      </c>
      <c r="O27" s="41">
        <f t="shared" si="5"/>
        <v>0.875</v>
      </c>
      <c r="Q27" s="15" t="s">
        <v>254</v>
      </c>
      <c r="R27" s="15" t="s">
        <v>173</v>
      </c>
      <c r="S27" s="16">
        <v>30</v>
      </c>
      <c r="T27" s="16">
        <v>22</v>
      </c>
      <c r="U27" s="16">
        <v>25</v>
      </c>
      <c r="V27" s="41">
        <f t="shared" si="0"/>
        <v>0.73333333333333328</v>
      </c>
      <c r="W27" s="41">
        <f t="shared" si="1"/>
        <v>0.83333333333333337</v>
      </c>
    </row>
    <row r="28" spans="1:23" x14ac:dyDescent="0.25">
      <c r="A28" s="15" t="s">
        <v>148</v>
      </c>
      <c r="B28" s="15" t="s">
        <v>114</v>
      </c>
      <c r="C28" s="16">
        <v>105</v>
      </c>
      <c r="D28" s="16">
        <v>73</v>
      </c>
      <c r="E28" s="16">
        <v>89</v>
      </c>
      <c r="F28" s="41">
        <f t="shared" si="2"/>
        <v>0.69523809523809521</v>
      </c>
      <c r="G28" s="41">
        <f t="shared" si="3"/>
        <v>0.84761904761904761</v>
      </c>
      <c r="I28" s="15" t="s">
        <v>148</v>
      </c>
      <c r="J28" s="15" t="s">
        <v>114</v>
      </c>
      <c r="K28" s="16">
        <v>105</v>
      </c>
      <c r="L28" s="16">
        <v>73</v>
      </c>
      <c r="M28" s="16">
        <v>89</v>
      </c>
      <c r="N28" s="41">
        <f t="shared" si="4"/>
        <v>0.69523809523809521</v>
      </c>
      <c r="O28" s="41">
        <f t="shared" si="5"/>
        <v>0.84761904761904761</v>
      </c>
      <c r="Q28" s="15" t="s">
        <v>178</v>
      </c>
      <c r="R28" s="15" t="s">
        <v>173</v>
      </c>
      <c r="S28" s="16">
        <v>83</v>
      </c>
      <c r="T28" s="16">
        <v>64</v>
      </c>
      <c r="U28" s="16">
        <v>71</v>
      </c>
      <c r="V28" s="41">
        <f t="shared" si="0"/>
        <v>0.77108433734939763</v>
      </c>
      <c r="W28" s="41">
        <f t="shared" si="1"/>
        <v>0.85542168674698793</v>
      </c>
    </row>
    <row r="29" spans="1:23" x14ac:dyDescent="0.25">
      <c r="A29" s="15" t="s">
        <v>146</v>
      </c>
      <c r="B29" s="15" t="s">
        <v>114</v>
      </c>
      <c r="C29" s="16">
        <v>89</v>
      </c>
      <c r="D29" s="16">
        <v>72</v>
      </c>
      <c r="E29" s="16">
        <v>77</v>
      </c>
      <c r="F29" s="41">
        <f t="shared" si="2"/>
        <v>0.8089887640449438</v>
      </c>
      <c r="G29" s="41">
        <f t="shared" si="3"/>
        <v>0.8651685393258427</v>
      </c>
      <c r="I29" s="15" t="s">
        <v>146</v>
      </c>
      <c r="J29" s="15" t="s">
        <v>114</v>
      </c>
      <c r="K29" s="16">
        <v>89</v>
      </c>
      <c r="L29" s="16">
        <v>72</v>
      </c>
      <c r="M29" s="16">
        <v>77</v>
      </c>
      <c r="N29" s="41">
        <f t="shared" si="4"/>
        <v>0.8089887640449438</v>
      </c>
      <c r="O29" s="41">
        <f t="shared" si="5"/>
        <v>0.8651685393258427</v>
      </c>
      <c r="Q29" s="15" t="s">
        <v>217</v>
      </c>
      <c r="R29" s="15" t="s">
        <v>173</v>
      </c>
      <c r="S29" s="16">
        <v>45</v>
      </c>
      <c r="T29" s="16">
        <v>45</v>
      </c>
      <c r="U29" s="16">
        <v>45</v>
      </c>
      <c r="V29" s="41">
        <f t="shared" si="0"/>
        <v>1</v>
      </c>
      <c r="W29" s="41">
        <f t="shared" si="1"/>
        <v>1</v>
      </c>
    </row>
    <row r="30" spans="1:23" x14ac:dyDescent="0.25">
      <c r="A30" s="15" t="s">
        <v>148</v>
      </c>
      <c r="B30" s="15" t="s">
        <v>147</v>
      </c>
      <c r="C30" s="16">
        <v>179</v>
      </c>
      <c r="D30" s="16">
        <v>101</v>
      </c>
      <c r="E30" s="16">
        <v>144</v>
      </c>
      <c r="F30" s="41">
        <f t="shared" si="2"/>
        <v>0.56424581005586594</v>
      </c>
      <c r="G30" s="41">
        <f t="shared" si="3"/>
        <v>0.8044692737430168</v>
      </c>
      <c r="I30" s="15" t="s">
        <v>148</v>
      </c>
      <c r="J30" s="15" t="s">
        <v>147</v>
      </c>
      <c r="K30" s="16">
        <v>179</v>
      </c>
      <c r="L30" s="16">
        <v>101</v>
      </c>
      <c r="M30" s="16">
        <v>144</v>
      </c>
      <c r="N30" s="41">
        <f t="shared" si="4"/>
        <v>0.56424581005586594</v>
      </c>
      <c r="O30" s="41">
        <f t="shared" si="5"/>
        <v>0.8044692737430168</v>
      </c>
      <c r="Q30" s="15" t="s">
        <v>172</v>
      </c>
      <c r="R30" s="15" t="s">
        <v>173</v>
      </c>
      <c r="S30" s="16">
        <v>5</v>
      </c>
      <c r="T30" s="16">
        <v>5</v>
      </c>
      <c r="U30" s="16">
        <v>5</v>
      </c>
      <c r="V30" s="41">
        <f t="shared" si="0"/>
        <v>1</v>
      </c>
      <c r="W30" s="41">
        <f t="shared" si="1"/>
        <v>1</v>
      </c>
    </row>
    <row r="31" spans="1:23" x14ac:dyDescent="0.25">
      <c r="A31" s="15" t="s">
        <v>146</v>
      </c>
      <c r="B31" s="15" t="s">
        <v>147</v>
      </c>
      <c r="C31" s="16">
        <v>8</v>
      </c>
      <c r="D31" s="16">
        <v>7</v>
      </c>
      <c r="E31" s="16">
        <v>7</v>
      </c>
      <c r="F31" s="41">
        <f t="shared" si="2"/>
        <v>0.875</v>
      </c>
      <c r="G31" s="41">
        <f t="shared" si="3"/>
        <v>0.875</v>
      </c>
      <c r="I31" s="15" t="s">
        <v>146</v>
      </c>
      <c r="J31" s="15" t="s">
        <v>147</v>
      </c>
      <c r="K31" s="16">
        <v>8</v>
      </c>
      <c r="L31" s="16">
        <v>7</v>
      </c>
      <c r="M31" s="16">
        <v>7</v>
      </c>
      <c r="N31" s="41">
        <f t="shared" si="4"/>
        <v>0.875</v>
      </c>
      <c r="O31" s="41">
        <f t="shared" si="5"/>
        <v>0.875</v>
      </c>
      <c r="Q31" s="15" t="s">
        <v>169</v>
      </c>
      <c r="R31" s="15" t="s">
        <v>215</v>
      </c>
      <c r="S31" s="16">
        <v>26</v>
      </c>
      <c r="T31" s="16">
        <v>24</v>
      </c>
      <c r="U31" s="16">
        <v>24</v>
      </c>
      <c r="V31" s="41">
        <f t="shared" si="0"/>
        <v>0.92307692307692313</v>
      </c>
      <c r="W31" s="41">
        <f t="shared" si="1"/>
        <v>0.92307692307692313</v>
      </c>
    </row>
    <row r="32" spans="1:23" x14ac:dyDescent="0.25">
      <c r="A32" s="15" t="s">
        <v>115</v>
      </c>
      <c r="B32" s="15" t="s">
        <v>116</v>
      </c>
      <c r="C32" s="16">
        <v>39</v>
      </c>
      <c r="D32" s="16">
        <v>8</v>
      </c>
      <c r="E32" s="16">
        <v>25</v>
      </c>
      <c r="F32" s="41">
        <f t="shared" si="2"/>
        <v>0.20512820512820512</v>
      </c>
      <c r="G32" s="41">
        <f t="shared" si="3"/>
        <v>0.64102564102564108</v>
      </c>
      <c r="I32" s="15" t="s">
        <v>115</v>
      </c>
      <c r="J32" s="15" t="s">
        <v>116</v>
      </c>
      <c r="K32" s="16">
        <v>39</v>
      </c>
      <c r="L32" s="16">
        <v>8</v>
      </c>
      <c r="M32" s="16">
        <v>25</v>
      </c>
      <c r="N32" s="41">
        <f t="shared" si="4"/>
        <v>0.20512820512820512</v>
      </c>
      <c r="O32" s="41">
        <f t="shared" si="5"/>
        <v>0.64102564102564108</v>
      </c>
      <c r="Q32" s="15" t="s">
        <v>217</v>
      </c>
      <c r="R32" s="15" t="s">
        <v>219</v>
      </c>
      <c r="S32" s="16">
        <v>4</v>
      </c>
      <c r="T32" s="16">
        <v>2</v>
      </c>
      <c r="U32" s="16">
        <v>2</v>
      </c>
      <c r="V32" s="41">
        <f t="shared" si="0"/>
        <v>0.5</v>
      </c>
      <c r="W32" s="41">
        <f t="shared" si="1"/>
        <v>0.5</v>
      </c>
    </row>
    <row r="33" spans="1:23" x14ac:dyDescent="0.25">
      <c r="A33" s="15" t="s">
        <v>137</v>
      </c>
      <c r="B33" s="15" t="s">
        <v>117</v>
      </c>
      <c r="C33" s="16">
        <v>128</v>
      </c>
      <c r="D33" s="16">
        <v>73</v>
      </c>
      <c r="E33" s="16">
        <v>92</v>
      </c>
      <c r="F33" s="41">
        <f t="shared" si="2"/>
        <v>0.5703125</v>
      </c>
      <c r="G33" s="41">
        <f t="shared" si="3"/>
        <v>0.71875</v>
      </c>
      <c r="I33" s="15" t="s">
        <v>137</v>
      </c>
      <c r="J33" s="15" t="s">
        <v>117</v>
      </c>
      <c r="K33" s="16">
        <v>128</v>
      </c>
      <c r="L33" s="16">
        <v>73</v>
      </c>
      <c r="M33" s="16">
        <v>92</v>
      </c>
      <c r="N33" s="41">
        <f t="shared" si="4"/>
        <v>0.5703125</v>
      </c>
      <c r="O33" s="41">
        <f t="shared" si="5"/>
        <v>0.71875</v>
      </c>
      <c r="Q33" s="15" t="s">
        <v>249</v>
      </c>
      <c r="R33" s="15" t="s">
        <v>219</v>
      </c>
      <c r="S33" s="16">
        <v>15</v>
      </c>
      <c r="T33" s="16">
        <v>12</v>
      </c>
      <c r="U33" s="16">
        <v>15</v>
      </c>
      <c r="V33" s="41">
        <f t="shared" ref="V33:V64" si="6">T33/S33</f>
        <v>0.8</v>
      </c>
      <c r="W33" s="41">
        <f t="shared" ref="W33:W64" si="7">U33/S33</f>
        <v>1</v>
      </c>
    </row>
    <row r="34" spans="1:23" x14ac:dyDescent="0.25">
      <c r="A34" s="15" t="s">
        <v>159</v>
      </c>
      <c r="B34" s="15" t="s">
        <v>117</v>
      </c>
      <c r="C34" s="16">
        <v>32</v>
      </c>
      <c r="D34" s="16">
        <v>19</v>
      </c>
      <c r="E34" s="16">
        <v>23</v>
      </c>
      <c r="F34" s="41">
        <f t="shared" ref="F34:F65" si="8">D34/C34</f>
        <v>0.59375</v>
      </c>
      <c r="G34" s="41">
        <f t="shared" ref="G34:G65" si="9">E34/C34</f>
        <v>0.71875</v>
      </c>
      <c r="I34" s="15" t="s">
        <v>159</v>
      </c>
      <c r="J34" s="15" t="s">
        <v>117</v>
      </c>
      <c r="K34" s="16">
        <v>32</v>
      </c>
      <c r="L34" s="16">
        <v>19</v>
      </c>
      <c r="M34" s="16">
        <v>23</v>
      </c>
      <c r="N34" s="41">
        <f t="shared" si="4"/>
        <v>0.59375</v>
      </c>
      <c r="O34" s="41">
        <f t="shared" si="5"/>
        <v>0.71875</v>
      </c>
      <c r="Q34" s="15" t="s">
        <v>250</v>
      </c>
      <c r="R34" s="15" t="s">
        <v>219</v>
      </c>
      <c r="S34" s="16">
        <v>15</v>
      </c>
      <c r="T34" s="16">
        <v>13</v>
      </c>
      <c r="U34" s="16">
        <v>13</v>
      </c>
      <c r="V34" s="41">
        <f t="shared" si="6"/>
        <v>0.8666666666666667</v>
      </c>
      <c r="W34" s="41">
        <f t="shared" si="7"/>
        <v>0.8666666666666667</v>
      </c>
    </row>
    <row r="35" spans="1:23" x14ac:dyDescent="0.25">
      <c r="A35" s="15" t="s">
        <v>115</v>
      </c>
      <c r="B35" s="15" t="s">
        <v>117</v>
      </c>
      <c r="C35" s="16">
        <v>67</v>
      </c>
      <c r="D35" s="16">
        <v>44</v>
      </c>
      <c r="E35" s="16">
        <v>53</v>
      </c>
      <c r="F35" s="41">
        <f t="shared" si="8"/>
        <v>0.65671641791044777</v>
      </c>
      <c r="G35" s="41">
        <f t="shared" si="9"/>
        <v>0.79104477611940294</v>
      </c>
      <c r="I35" s="15" t="s">
        <v>115</v>
      </c>
      <c r="J35" s="15" t="s">
        <v>117</v>
      </c>
      <c r="K35" s="16">
        <v>67</v>
      </c>
      <c r="L35" s="16">
        <v>44</v>
      </c>
      <c r="M35" s="16">
        <v>53</v>
      </c>
      <c r="N35" s="41">
        <f t="shared" si="4"/>
        <v>0.65671641791044777</v>
      </c>
      <c r="O35" s="41">
        <f t="shared" si="5"/>
        <v>0.79104477611940294</v>
      </c>
      <c r="Q35" s="15" t="s">
        <v>148</v>
      </c>
      <c r="R35" s="15" t="s">
        <v>219</v>
      </c>
      <c r="S35" s="16">
        <v>48</v>
      </c>
      <c r="T35" s="16">
        <v>43</v>
      </c>
      <c r="U35" s="16">
        <v>46</v>
      </c>
      <c r="V35" s="41">
        <f t="shared" si="6"/>
        <v>0.89583333333333337</v>
      </c>
      <c r="W35" s="41">
        <f t="shared" si="7"/>
        <v>0.95833333333333337</v>
      </c>
    </row>
    <row r="36" spans="1:23" x14ac:dyDescent="0.25">
      <c r="A36" s="15" t="s">
        <v>154</v>
      </c>
      <c r="B36" s="15" t="s">
        <v>117</v>
      </c>
      <c r="C36" s="16">
        <v>115</v>
      </c>
      <c r="D36" s="16">
        <v>77</v>
      </c>
      <c r="E36" s="16">
        <v>90</v>
      </c>
      <c r="F36" s="41">
        <f t="shared" si="8"/>
        <v>0.66956521739130437</v>
      </c>
      <c r="G36" s="41">
        <f t="shared" si="9"/>
        <v>0.78260869565217395</v>
      </c>
      <c r="I36" s="15" t="s">
        <v>154</v>
      </c>
      <c r="J36" s="15" t="s">
        <v>117</v>
      </c>
      <c r="K36" s="16">
        <v>115</v>
      </c>
      <c r="L36" s="16">
        <v>77</v>
      </c>
      <c r="M36" s="16">
        <v>90</v>
      </c>
      <c r="N36" s="41">
        <f t="shared" si="4"/>
        <v>0.66956521739130437</v>
      </c>
      <c r="O36" s="41">
        <f t="shared" si="5"/>
        <v>0.78260869565217395</v>
      </c>
      <c r="Q36" s="15" t="s">
        <v>20</v>
      </c>
      <c r="R36" s="15" t="s">
        <v>197</v>
      </c>
      <c r="S36" s="16">
        <v>26</v>
      </c>
      <c r="T36" s="16">
        <v>18</v>
      </c>
      <c r="U36" s="16">
        <v>23</v>
      </c>
      <c r="V36" s="41">
        <f t="shared" si="6"/>
        <v>0.69230769230769229</v>
      </c>
      <c r="W36" s="41">
        <f t="shared" si="7"/>
        <v>0.88461538461538458</v>
      </c>
    </row>
    <row r="37" spans="1:23" x14ac:dyDescent="0.25">
      <c r="A37" s="15" t="s">
        <v>148</v>
      </c>
      <c r="B37" s="15" t="s">
        <v>145</v>
      </c>
      <c r="C37" s="16">
        <v>220</v>
      </c>
      <c r="D37" s="16">
        <v>143</v>
      </c>
      <c r="E37" s="16">
        <v>169</v>
      </c>
      <c r="F37" s="41">
        <f t="shared" si="8"/>
        <v>0.65</v>
      </c>
      <c r="G37" s="41">
        <f t="shared" si="9"/>
        <v>0.76818181818181819</v>
      </c>
      <c r="I37" s="15" t="s">
        <v>148</v>
      </c>
      <c r="J37" s="15" t="s">
        <v>145</v>
      </c>
      <c r="K37" s="16">
        <v>220</v>
      </c>
      <c r="L37" s="16">
        <v>143</v>
      </c>
      <c r="M37" s="16">
        <v>169</v>
      </c>
      <c r="N37" s="41">
        <f t="shared" si="4"/>
        <v>0.65</v>
      </c>
      <c r="O37" s="41">
        <f t="shared" si="5"/>
        <v>0.76818181818181819</v>
      </c>
      <c r="Q37" s="15" t="s">
        <v>254</v>
      </c>
      <c r="R37" s="15" t="s">
        <v>197</v>
      </c>
      <c r="S37" s="16">
        <v>30</v>
      </c>
      <c r="T37" s="16">
        <v>26</v>
      </c>
      <c r="U37" s="16">
        <v>28</v>
      </c>
      <c r="V37" s="41">
        <f t="shared" si="6"/>
        <v>0.8666666666666667</v>
      </c>
      <c r="W37" s="41">
        <f t="shared" si="7"/>
        <v>0.93333333333333335</v>
      </c>
    </row>
    <row r="38" spans="1:23" x14ac:dyDescent="0.25">
      <c r="A38" s="15" t="s">
        <v>137</v>
      </c>
      <c r="B38" s="15" t="s">
        <v>145</v>
      </c>
      <c r="C38" s="16">
        <v>158</v>
      </c>
      <c r="D38" s="16">
        <v>103</v>
      </c>
      <c r="E38" s="16">
        <v>116</v>
      </c>
      <c r="F38" s="41">
        <f t="shared" si="8"/>
        <v>0.65189873417721522</v>
      </c>
      <c r="G38" s="41">
        <f t="shared" si="9"/>
        <v>0.73417721518987344</v>
      </c>
      <c r="I38" s="15" t="s">
        <v>137</v>
      </c>
      <c r="J38" s="15" t="s">
        <v>145</v>
      </c>
      <c r="K38" s="16">
        <v>158</v>
      </c>
      <c r="L38" s="16">
        <v>103</v>
      </c>
      <c r="M38" s="16">
        <v>116</v>
      </c>
      <c r="N38" s="41">
        <f t="shared" si="4"/>
        <v>0.65189873417721522</v>
      </c>
      <c r="O38" s="41">
        <f t="shared" si="5"/>
        <v>0.73417721518987344</v>
      </c>
      <c r="Q38" s="15" t="s">
        <v>148</v>
      </c>
      <c r="R38" s="15" t="s">
        <v>248</v>
      </c>
      <c r="S38" s="16">
        <v>19</v>
      </c>
      <c r="T38" s="16">
        <v>15</v>
      </c>
      <c r="U38" s="16">
        <v>15</v>
      </c>
      <c r="V38" s="41">
        <f t="shared" si="6"/>
        <v>0.78947368421052633</v>
      </c>
      <c r="W38" s="41">
        <f t="shared" si="7"/>
        <v>0.78947368421052633</v>
      </c>
    </row>
    <row r="39" spans="1:23" x14ac:dyDescent="0.25">
      <c r="A39" s="15" t="s">
        <v>115</v>
      </c>
      <c r="B39" s="15" t="s">
        <v>241</v>
      </c>
      <c r="C39" s="16">
        <v>3</v>
      </c>
      <c r="D39" s="16">
        <v>0</v>
      </c>
      <c r="E39" s="16">
        <v>0</v>
      </c>
      <c r="F39" s="41">
        <f t="shared" si="8"/>
        <v>0</v>
      </c>
      <c r="G39" s="41">
        <f t="shared" si="9"/>
        <v>0</v>
      </c>
      <c r="I39" s="15" t="s">
        <v>115</v>
      </c>
      <c r="J39" s="15" t="s">
        <v>241</v>
      </c>
      <c r="K39" s="16">
        <v>3</v>
      </c>
      <c r="L39" s="16">
        <v>0</v>
      </c>
      <c r="M39" s="16">
        <v>0</v>
      </c>
      <c r="N39" s="41">
        <f t="shared" si="4"/>
        <v>0</v>
      </c>
      <c r="O39" s="41">
        <f t="shared" si="5"/>
        <v>0</v>
      </c>
      <c r="Q39" s="15" t="s">
        <v>250</v>
      </c>
      <c r="R39" s="15" t="s">
        <v>248</v>
      </c>
      <c r="S39" s="16">
        <v>15</v>
      </c>
      <c r="T39" s="16">
        <v>14</v>
      </c>
      <c r="U39" s="16">
        <v>15</v>
      </c>
      <c r="V39" s="41">
        <f t="shared" si="6"/>
        <v>0.93333333333333335</v>
      </c>
      <c r="W39" s="41">
        <f t="shared" si="7"/>
        <v>1</v>
      </c>
    </row>
    <row r="40" spans="1:23" x14ac:dyDescent="0.25">
      <c r="A40" s="15" t="s">
        <v>148</v>
      </c>
      <c r="B40" s="15" t="s">
        <v>118</v>
      </c>
      <c r="C40" s="16">
        <v>270</v>
      </c>
      <c r="D40" s="16">
        <v>151</v>
      </c>
      <c r="E40" s="16">
        <v>200</v>
      </c>
      <c r="F40" s="41">
        <f t="shared" si="8"/>
        <v>0.55925925925925923</v>
      </c>
      <c r="G40" s="41">
        <f t="shared" si="9"/>
        <v>0.7407407407407407</v>
      </c>
      <c r="I40" s="15" t="s">
        <v>442</v>
      </c>
      <c r="J40" s="5" t="s">
        <v>444</v>
      </c>
      <c r="K40" s="5">
        <f>SUM(K2:K39)</f>
        <v>3289</v>
      </c>
      <c r="L40" s="5">
        <f t="shared" ref="L40:M40" si="10">SUM(L2:L39)</f>
        <v>1866</v>
      </c>
      <c r="M40" s="5">
        <f t="shared" si="10"/>
        <v>2217</v>
      </c>
      <c r="N40" s="41">
        <f t="shared" si="4"/>
        <v>0.56734569778048038</v>
      </c>
      <c r="O40" s="41">
        <f t="shared" si="5"/>
        <v>0.67406506536941324</v>
      </c>
      <c r="Q40" s="15" t="s">
        <v>130</v>
      </c>
      <c r="R40" s="15" t="s">
        <v>131</v>
      </c>
      <c r="S40" s="16">
        <v>327</v>
      </c>
      <c r="T40" s="16">
        <v>236</v>
      </c>
      <c r="U40" s="16">
        <v>262</v>
      </c>
      <c r="V40" s="41">
        <f t="shared" si="6"/>
        <v>0.72171253822629966</v>
      </c>
      <c r="W40" s="41">
        <f t="shared" si="7"/>
        <v>0.80122324159021407</v>
      </c>
    </row>
    <row r="41" spans="1:23" x14ac:dyDescent="0.25">
      <c r="A41" s="15" t="s">
        <v>20</v>
      </c>
      <c r="B41" s="15" t="s">
        <v>118</v>
      </c>
      <c r="C41" s="16">
        <v>494</v>
      </c>
      <c r="D41" s="16">
        <v>374</v>
      </c>
      <c r="E41" s="16">
        <v>419</v>
      </c>
      <c r="F41" s="41">
        <f t="shared" si="8"/>
        <v>0.75708502024291502</v>
      </c>
      <c r="G41" s="41">
        <f t="shared" si="9"/>
        <v>0.84817813765182182</v>
      </c>
      <c r="Q41" s="15" t="s">
        <v>178</v>
      </c>
      <c r="R41" s="15" t="s">
        <v>131</v>
      </c>
      <c r="S41" s="16">
        <v>15</v>
      </c>
      <c r="T41" s="16">
        <v>11</v>
      </c>
      <c r="U41" s="16">
        <v>11</v>
      </c>
      <c r="V41" s="41">
        <f t="shared" si="6"/>
        <v>0.73333333333333328</v>
      </c>
      <c r="W41" s="41">
        <f t="shared" si="7"/>
        <v>0.73333333333333328</v>
      </c>
    </row>
    <row r="42" spans="1:23" x14ac:dyDescent="0.25">
      <c r="A42" s="15" t="s">
        <v>159</v>
      </c>
      <c r="B42" s="15" t="s">
        <v>118</v>
      </c>
      <c r="C42" s="16">
        <v>103</v>
      </c>
      <c r="D42" s="16">
        <v>84</v>
      </c>
      <c r="E42" s="16">
        <v>92</v>
      </c>
      <c r="F42" s="41">
        <f t="shared" si="8"/>
        <v>0.81553398058252424</v>
      </c>
      <c r="G42" s="41">
        <f t="shared" si="9"/>
        <v>0.89320388349514568</v>
      </c>
      <c r="Q42" s="15" t="s">
        <v>246</v>
      </c>
      <c r="R42" s="15" t="s">
        <v>131</v>
      </c>
      <c r="S42" s="16">
        <v>25</v>
      </c>
      <c r="T42" s="16">
        <v>22</v>
      </c>
      <c r="U42" s="16">
        <v>23</v>
      </c>
      <c r="V42" s="41">
        <f t="shared" si="6"/>
        <v>0.88</v>
      </c>
      <c r="W42" s="41">
        <f t="shared" si="7"/>
        <v>0.92</v>
      </c>
    </row>
    <row r="43" spans="1:23" x14ac:dyDescent="0.25">
      <c r="A43" s="15" t="s">
        <v>178</v>
      </c>
      <c r="B43" s="15" t="s">
        <v>118</v>
      </c>
      <c r="C43" s="16">
        <v>76</v>
      </c>
      <c r="D43" s="16">
        <v>64</v>
      </c>
      <c r="E43" s="16">
        <v>66</v>
      </c>
      <c r="F43" s="41">
        <f t="shared" si="8"/>
        <v>0.84210526315789469</v>
      </c>
      <c r="G43" s="41">
        <f t="shared" si="9"/>
        <v>0.86842105263157898</v>
      </c>
      <c r="Q43" s="15" t="s">
        <v>254</v>
      </c>
      <c r="R43" s="15" t="s">
        <v>131</v>
      </c>
      <c r="S43" s="16">
        <v>51</v>
      </c>
      <c r="T43" s="16">
        <v>47</v>
      </c>
      <c r="U43" s="16">
        <v>51</v>
      </c>
      <c r="V43" s="41">
        <f t="shared" si="6"/>
        <v>0.92156862745098034</v>
      </c>
      <c r="W43" s="41">
        <f t="shared" si="7"/>
        <v>1</v>
      </c>
    </row>
    <row r="44" spans="1:23" x14ac:dyDescent="0.25">
      <c r="A44" s="15" t="s">
        <v>115</v>
      </c>
      <c r="B44" s="15" t="s">
        <v>118</v>
      </c>
      <c r="C44" s="16">
        <v>7</v>
      </c>
      <c r="D44" s="16">
        <v>6</v>
      </c>
      <c r="E44" s="16">
        <v>6</v>
      </c>
      <c r="F44" s="41">
        <f t="shared" si="8"/>
        <v>0.8571428571428571</v>
      </c>
      <c r="G44" s="41">
        <f t="shared" si="9"/>
        <v>0.8571428571428571</v>
      </c>
      <c r="Q44" s="15" t="s">
        <v>250</v>
      </c>
      <c r="R44" s="15" t="s">
        <v>131</v>
      </c>
      <c r="S44" s="16">
        <v>15</v>
      </c>
      <c r="T44" s="16">
        <v>14</v>
      </c>
      <c r="U44" s="16">
        <v>14</v>
      </c>
      <c r="V44" s="41">
        <f t="shared" si="6"/>
        <v>0.93333333333333335</v>
      </c>
      <c r="W44" s="41">
        <f t="shared" si="7"/>
        <v>0.93333333333333335</v>
      </c>
    </row>
    <row r="45" spans="1:23" x14ac:dyDescent="0.25">
      <c r="A45" s="15" t="s">
        <v>154</v>
      </c>
      <c r="B45" s="15" t="s">
        <v>156</v>
      </c>
      <c r="C45" s="16">
        <v>34</v>
      </c>
      <c r="D45" s="16">
        <v>33</v>
      </c>
      <c r="E45" s="16">
        <v>33</v>
      </c>
      <c r="F45" s="41">
        <f t="shared" si="8"/>
        <v>0.97058823529411764</v>
      </c>
      <c r="G45" s="41">
        <f t="shared" si="9"/>
        <v>0.97058823529411764</v>
      </c>
      <c r="Q45" s="15" t="s">
        <v>196</v>
      </c>
      <c r="R45" s="15" t="s">
        <v>131</v>
      </c>
      <c r="S45" s="16">
        <v>24</v>
      </c>
      <c r="T45" s="16">
        <v>23</v>
      </c>
      <c r="U45" s="16">
        <v>24</v>
      </c>
      <c r="V45" s="41">
        <f t="shared" si="6"/>
        <v>0.95833333333333337</v>
      </c>
      <c r="W45" s="41">
        <f t="shared" si="7"/>
        <v>1</v>
      </c>
    </row>
    <row r="46" spans="1:23" x14ac:dyDescent="0.25">
      <c r="A46" s="15" t="s">
        <v>20</v>
      </c>
      <c r="B46" s="15" t="s">
        <v>120</v>
      </c>
      <c r="C46" s="16">
        <v>61</v>
      </c>
      <c r="D46" s="16">
        <v>51</v>
      </c>
      <c r="E46" s="16">
        <v>57</v>
      </c>
      <c r="F46" s="41">
        <f t="shared" si="8"/>
        <v>0.83606557377049184</v>
      </c>
      <c r="G46" s="41">
        <f t="shared" si="9"/>
        <v>0.93442622950819676</v>
      </c>
      <c r="Q46" s="15" t="s">
        <v>64</v>
      </c>
      <c r="R46" s="15" t="s">
        <v>157</v>
      </c>
      <c r="S46" s="16">
        <v>21</v>
      </c>
      <c r="T46" s="16">
        <v>8</v>
      </c>
      <c r="U46" s="16">
        <v>14</v>
      </c>
      <c r="V46" s="41">
        <f t="shared" si="6"/>
        <v>0.38095238095238093</v>
      </c>
      <c r="W46" s="41">
        <f t="shared" si="7"/>
        <v>0.66666666666666663</v>
      </c>
    </row>
    <row r="47" spans="1:23" x14ac:dyDescent="0.25">
      <c r="A47" s="15" t="s">
        <v>154</v>
      </c>
      <c r="B47" s="15" t="s">
        <v>119</v>
      </c>
      <c r="C47" s="16">
        <v>234</v>
      </c>
      <c r="D47" s="16">
        <v>133</v>
      </c>
      <c r="E47" s="16">
        <v>176</v>
      </c>
      <c r="F47" s="41">
        <f t="shared" si="8"/>
        <v>0.56837606837606836</v>
      </c>
      <c r="G47" s="41">
        <f t="shared" si="9"/>
        <v>0.75213675213675213</v>
      </c>
      <c r="Q47" s="15" t="s">
        <v>154</v>
      </c>
      <c r="R47" s="15" t="s">
        <v>157</v>
      </c>
      <c r="S47" s="16">
        <v>83</v>
      </c>
      <c r="T47" s="16">
        <v>48</v>
      </c>
      <c r="U47" s="16">
        <v>68</v>
      </c>
      <c r="V47" s="41">
        <f t="shared" si="6"/>
        <v>0.57831325301204817</v>
      </c>
      <c r="W47" s="41">
        <f t="shared" si="7"/>
        <v>0.81927710843373491</v>
      </c>
    </row>
    <row r="48" spans="1:23" x14ac:dyDescent="0.25">
      <c r="A48" s="15" t="s">
        <v>165</v>
      </c>
      <c r="B48" s="15" t="s">
        <v>119</v>
      </c>
      <c r="C48" s="16">
        <v>29</v>
      </c>
      <c r="D48" s="16">
        <v>17</v>
      </c>
      <c r="E48" s="16">
        <v>26</v>
      </c>
      <c r="F48" s="41">
        <f t="shared" si="8"/>
        <v>0.58620689655172409</v>
      </c>
      <c r="G48" s="41">
        <f t="shared" si="9"/>
        <v>0.89655172413793105</v>
      </c>
      <c r="Q48" s="15" t="s">
        <v>159</v>
      </c>
      <c r="R48" s="15" t="s">
        <v>157</v>
      </c>
      <c r="S48" s="16">
        <v>31</v>
      </c>
      <c r="T48" s="16">
        <v>27</v>
      </c>
      <c r="U48" s="16">
        <v>27</v>
      </c>
      <c r="V48" s="41">
        <f t="shared" si="6"/>
        <v>0.87096774193548387</v>
      </c>
      <c r="W48" s="41">
        <f t="shared" si="7"/>
        <v>0.87096774193548387</v>
      </c>
    </row>
    <row r="49" spans="1:23" x14ac:dyDescent="0.25">
      <c r="A49" s="15" t="s">
        <v>148</v>
      </c>
      <c r="B49" s="15" t="s">
        <v>119</v>
      </c>
      <c r="C49" s="16">
        <v>51</v>
      </c>
      <c r="D49" s="16">
        <v>31</v>
      </c>
      <c r="E49" s="16">
        <v>40</v>
      </c>
      <c r="F49" s="41">
        <f t="shared" si="8"/>
        <v>0.60784313725490191</v>
      </c>
      <c r="G49" s="41">
        <f t="shared" si="9"/>
        <v>0.78431372549019607</v>
      </c>
      <c r="Q49" s="15" t="s">
        <v>154</v>
      </c>
      <c r="R49" s="15" t="s">
        <v>234</v>
      </c>
      <c r="S49" s="16">
        <v>78</v>
      </c>
      <c r="T49" s="16">
        <v>47</v>
      </c>
      <c r="U49" s="16">
        <v>62</v>
      </c>
      <c r="V49" s="41">
        <f t="shared" si="6"/>
        <v>0.60256410256410253</v>
      </c>
      <c r="W49" s="41">
        <f t="shared" si="7"/>
        <v>0.79487179487179482</v>
      </c>
    </row>
    <row r="50" spans="1:23" x14ac:dyDescent="0.25">
      <c r="A50" s="15" t="s">
        <v>217</v>
      </c>
      <c r="B50" s="15" t="s">
        <v>119</v>
      </c>
      <c r="C50" s="16">
        <v>79</v>
      </c>
      <c r="D50" s="16">
        <v>49</v>
      </c>
      <c r="E50" s="16">
        <v>66</v>
      </c>
      <c r="F50" s="41">
        <f t="shared" si="8"/>
        <v>0.620253164556962</v>
      </c>
      <c r="G50" s="41">
        <f t="shared" si="9"/>
        <v>0.83544303797468356</v>
      </c>
      <c r="Q50" s="15" t="s">
        <v>254</v>
      </c>
      <c r="R50" s="15" t="s">
        <v>234</v>
      </c>
      <c r="S50" s="16">
        <v>3</v>
      </c>
      <c r="T50" s="16">
        <v>2</v>
      </c>
      <c r="U50" s="16">
        <v>2</v>
      </c>
      <c r="V50" s="41">
        <f t="shared" si="6"/>
        <v>0.66666666666666663</v>
      </c>
      <c r="W50" s="41">
        <f t="shared" si="7"/>
        <v>0.66666666666666663</v>
      </c>
    </row>
    <row r="51" spans="1:23" x14ac:dyDescent="0.25">
      <c r="A51" s="15" t="s">
        <v>115</v>
      </c>
      <c r="B51" s="15" t="s">
        <v>119</v>
      </c>
      <c r="C51" s="16">
        <v>128</v>
      </c>
      <c r="D51" s="16">
        <v>81</v>
      </c>
      <c r="E51" s="16">
        <v>91</v>
      </c>
      <c r="F51" s="41">
        <f t="shared" si="8"/>
        <v>0.6328125</v>
      </c>
      <c r="G51" s="41">
        <f t="shared" si="9"/>
        <v>0.7109375</v>
      </c>
      <c r="Q51" s="15" t="s">
        <v>254</v>
      </c>
      <c r="R51" s="15" t="s">
        <v>255</v>
      </c>
      <c r="S51" s="16">
        <v>30</v>
      </c>
      <c r="T51" s="16">
        <v>26</v>
      </c>
      <c r="U51" s="16">
        <v>28</v>
      </c>
      <c r="V51" s="41">
        <f t="shared" si="6"/>
        <v>0.8666666666666667</v>
      </c>
      <c r="W51" s="41">
        <f t="shared" si="7"/>
        <v>0.93333333333333335</v>
      </c>
    </row>
    <row r="52" spans="1:23" x14ac:dyDescent="0.25">
      <c r="A52" s="15" t="s">
        <v>159</v>
      </c>
      <c r="B52" s="15" t="s">
        <v>119</v>
      </c>
      <c r="C52" s="16">
        <v>62</v>
      </c>
      <c r="D52" s="16">
        <v>42</v>
      </c>
      <c r="E52" s="16">
        <v>51</v>
      </c>
      <c r="F52" s="41">
        <f t="shared" si="8"/>
        <v>0.67741935483870963</v>
      </c>
      <c r="G52" s="41">
        <f t="shared" si="9"/>
        <v>0.82258064516129037</v>
      </c>
      <c r="Q52" s="15" t="s">
        <v>154</v>
      </c>
      <c r="R52" s="15" t="s">
        <v>235</v>
      </c>
      <c r="S52" s="16">
        <v>25</v>
      </c>
      <c r="T52" s="16">
        <v>24</v>
      </c>
      <c r="U52" s="16">
        <v>25</v>
      </c>
      <c r="V52" s="41">
        <f t="shared" si="6"/>
        <v>0.96</v>
      </c>
      <c r="W52" s="41">
        <f t="shared" si="7"/>
        <v>1</v>
      </c>
    </row>
    <row r="53" spans="1:23" x14ac:dyDescent="0.25">
      <c r="A53" s="15" t="s">
        <v>151</v>
      </c>
      <c r="B53" s="15" t="s">
        <v>119</v>
      </c>
      <c r="C53" s="16">
        <v>172</v>
      </c>
      <c r="D53" s="16">
        <v>121</v>
      </c>
      <c r="E53" s="16">
        <v>147</v>
      </c>
      <c r="F53" s="41">
        <f t="shared" si="8"/>
        <v>0.70348837209302328</v>
      </c>
      <c r="G53" s="41">
        <f t="shared" si="9"/>
        <v>0.85465116279069764</v>
      </c>
      <c r="Q53" s="15" t="s">
        <v>154</v>
      </c>
      <c r="R53" s="15" t="s">
        <v>158</v>
      </c>
      <c r="S53" s="16">
        <v>57</v>
      </c>
      <c r="T53" s="16">
        <v>45</v>
      </c>
      <c r="U53" s="16">
        <v>53</v>
      </c>
      <c r="V53" s="41">
        <f t="shared" si="6"/>
        <v>0.78947368421052633</v>
      </c>
      <c r="W53" s="41">
        <f t="shared" si="7"/>
        <v>0.92982456140350878</v>
      </c>
    </row>
    <row r="54" spans="1:23" x14ac:dyDescent="0.25">
      <c r="A54" s="15" t="s">
        <v>192</v>
      </c>
      <c r="B54" s="15" t="s">
        <v>119</v>
      </c>
      <c r="C54" s="16">
        <v>50</v>
      </c>
      <c r="D54" s="16">
        <v>37</v>
      </c>
      <c r="E54" s="16">
        <v>41</v>
      </c>
      <c r="F54" s="41">
        <f t="shared" si="8"/>
        <v>0.74</v>
      </c>
      <c r="G54" s="41">
        <f t="shared" si="9"/>
        <v>0.82</v>
      </c>
      <c r="Q54" s="15" t="s">
        <v>217</v>
      </c>
      <c r="R54" s="15" t="s">
        <v>160</v>
      </c>
      <c r="S54" s="16">
        <v>26</v>
      </c>
      <c r="T54" s="16">
        <v>11</v>
      </c>
      <c r="U54" s="16">
        <v>13</v>
      </c>
      <c r="V54" s="41">
        <f t="shared" si="6"/>
        <v>0.42307692307692307</v>
      </c>
      <c r="W54" s="41">
        <f t="shared" si="7"/>
        <v>0.5</v>
      </c>
    </row>
    <row r="55" spans="1:23" x14ac:dyDescent="0.25">
      <c r="A55" s="15" t="s">
        <v>229</v>
      </c>
      <c r="B55" s="15" t="s">
        <v>119</v>
      </c>
      <c r="C55" s="16">
        <v>20</v>
      </c>
      <c r="D55" s="16">
        <v>17</v>
      </c>
      <c r="E55" s="16">
        <v>19</v>
      </c>
      <c r="F55" s="41">
        <f t="shared" si="8"/>
        <v>0.85</v>
      </c>
      <c r="G55" s="41">
        <f t="shared" si="9"/>
        <v>0.95</v>
      </c>
      <c r="Q55" s="15" t="s">
        <v>154</v>
      </c>
      <c r="R55" s="15" t="s">
        <v>160</v>
      </c>
      <c r="S55" s="16">
        <v>105</v>
      </c>
      <c r="T55" s="16">
        <v>54</v>
      </c>
      <c r="U55" s="16">
        <v>77</v>
      </c>
      <c r="V55" s="41">
        <f t="shared" si="6"/>
        <v>0.51428571428571423</v>
      </c>
      <c r="W55" s="41">
        <f t="shared" si="7"/>
        <v>0.73333333333333328</v>
      </c>
    </row>
    <row r="56" spans="1:23" x14ac:dyDescent="0.25">
      <c r="A56" s="15" t="s">
        <v>256</v>
      </c>
      <c r="B56" s="15" t="s">
        <v>119</v>
      </c>
      <c r="C56" s="16">
        <v>14</v>
      </c>
      <c r="D56" s="16">
        <v>13</v>
      </c>
      <c r="E56" s="16">
        <v>13</v>
      </c>
      <c r="F56" s="41">
        <f t="shared" si="8"/>
        <v>0.9285714285714286</v>
      </c>
      <c r="G56" s="41">
        <f t="shared" si="9"/>
        <v>0.9285714285714286</v>
      </c>
      <c r="Q56" s="15" t="s">
        <v>227</v>
      </c>
      <c r="R56" s="15" t="s">
        <v>160</v>
      </c>
      <c r="S56" s="16">
        <v>31</v>
      </c>
      <c r="T56" s="16">
        <v>20</v>
      </c>
      <c r="U56" s="16">
        <v>25</v>
      </c>
      <c r="V56" s="41">
        <f t="shared" si="6"/>
        <v>0.64516129032258063</v>
      </c>
      <c r="W56" s="41">
        <f t="shared" si="7"/>
        <v>0.80645161290322576</v>
      </c>
    </row>
    <row r="57" spans="1:23" x14ac:dyDescent="0.25">
      <c r="A57" s="15" t="s">
        <v>249</v>
      </c>
      <c r="B57" s="15" t="s">
        <v>119</v>
      </c>
      <c r="C57" s="16">
        <v>16</v>
      </c>
      <c r="D57" s="16">
        <v>15</v>
      </c>
      <c r="E57" s="16">
        <v>16</v>
      </c>
      <c r="F57" s="41">
        <f t="shared" si="8"/>
        <v>0.9375</v>
      </c>
      <c r="G57" s="41">
        <f t="shared" si="9"/>
        <v>1</v>
      </c>
      <c r="Q57" s="15" t="s">
        <v>159</v>
      </c>
      <c r="R57" s="15" t="s">
        <v>160</v>
      </c>
      <c r="S57" s="16">
        <v>141</v>
      </c>
      <c r="T57" s="16">
        <v>95</v>
      </c>
      <c r="U57" s="16">
        <v>122</v>
      </c>
      <c r="V57" s="41">
        <f t="shared" si="6"/>
        <v>0.67375886524822692</v>
      </c>
      <c r="W57" s="41">
        <f t="shared" si="7"/>
        <v>0.86524822695035464</v>
      </c>
    </row>
    <row r="58" spans="1:23" x14ac:dyDescent="0.25">
      <c r="A58" s="15" t="s">
        <v>169</v>
      </c>
      <c r="B58" s="15" t="s">
        <v>213</v>
      </c>
      <c r="C58" s="16">
        <v>24</v>
      </c>
      <c r="D58" s="16">
        <v>22</v>
      </c>
      <c r="E58" s="16">
        <v>22</v>
      </c>
      <c r="F58" s="41">
        <f t="shared" si="8"/>
        <v>0.91666666666666663</v>
      </c>
      <c r="G58" s="41">
        <f t="shared" si="9"/>
        <v>0.91666666666666663</v>
      </c>
      <c r="Q58" s="15" t="s">
        <v>246</v>
      </c>
      <c r="R58" s="15" t="s">
        <v>160</v>
      </c>
      <c r="S58" s="16">
        <v>23</v>
      </c>
      <c r="T58" s="16">
        <v>18</v>
      </c>
      <c r="U58" s="16">
        <v>22</v>
      </c>
      <c r="V58" s="41">
        <f t="shared" si="6"/>
        <v>0.78260869565217395</v>
      </c>
      <c r="W58" s="41">
        <f t="shared" si="7"/>
        <v>0.95652173913043481</v>
      </c>
    </row>
    <row r="59" spans="1:23" x14ac:dyDescent="0.25">
      <c r="A59" s="15" t="s">
        <v>169</v>
      </c>
      <c r="B59" s="15" t="s">
        <v>243</v>
      </c>
      <c r="C59" s="16">
        <v>43</v>
      </c>
      <c r="D59" s="16">
        <v>36</v>
      </c>
      <c r="E59" s="16">
        <v>38</v>
      </c>
      <c r="F59" s="41">
        <f t="shared" si="8"/>
        <v>0.83720930232558144</v>
      </c>
      <c r="G59" s="41">
        <f t="shared" si="9"/>
        <v>0.88372093023255816</v>
      </c>
      <c r="Q59" s="15" t="s">
        <v>130</v>
      </c>
      <c r="R59" s="15" t="s">
        <v>132</v>
      </c>
      <c r="S59" s="16">
        <v>223</v>
      </c>
      <c r="T59" s="16">
        <v>128</v>
      </c>
      <c r="U59" s="16">
        <v>152</v>
      </c>
      <c r="V59" s="41">
        <f t="shared" si="6"/>
        <v>0.57399103139013452</v>
      </c>
      <c r="W59" s="41">
        <f t="shared" si="7"/>
        <v>0.68161434977578472</v>
      </c>
    </row>
    <row r="60" spans="1:23" x14ac:dyDescent="0.25">
      <c r="A60" s="15" t="s">
        <v>217</v>
      </c>
      <c r="B60" s="15" t="s">
        <v>218</v>
      </c>
      <c r="C60" s="16">
        <v>20</v>
      </c>
      <c r="D60" s="16">
        <v>17</v>
      </c>
      <c r="E60" s="16">
        <v>17</v>
      </c>
      <c r="F60" s="41">
        <f t="shared" si="8"/>
        <v>0.85</v>
      </c>
      <c r="G60" s="41">
        <f t="shared" si="9"/>
        <v>0.85</v>
      </c>
      <c r="Q60" s="15" t="s">
        <v>130</v>
      </c>
      <c r="R60" s="15" t="s">
        <v>133</v>
      </c>
      <c r="S60" s="16">
        <v>227</v>
      </c>
      <c r="T60" s="16">
        <v>130</v>
      </c>
      <c r="U60" s="16">
        <v>139</v>
      </c>
      <c r="V60" s="41">
        <f t="shared" si="6"/>
        <v>0.57268722466960353</v>
      </c>
      <c r="W60" s="41">
        <f t="shared" si="7"/>
        <v>0.61233480176211452</v>
      </c>
    </row>
    <row r="61" spans="1:23" x14ac:dyDescent="0.25">
      <c r="A61" s="15" t="s">
        <v>254</v>
      </c>
      <c r="B61" s="15" t="s">
        <v>218</v>
      </c>
      <c r="C61" s="16">
        <v>30</v>
      </c>
      <c r="D61" s="16">
        <v>27</v>
      </c>
      <c r="E61" s="16">
        <v>28</v>
      </c>
      <c r="F61" s="41">
        <f t="shared" si="8"/>
        <v>0.9</v>
      </c>
      <c r="G61" s="41">
        <f t="shared" si="9"/>
        <v>0.93333333333333335</v>
      </c>
      <c r="Q61" s="15" t="s">
        <v>64</v>
      </c>
      <c r="R61" s="15" t="s">
        <v>183</v>
      </c>
      <c r="S61" s="16">
        <v>12</v>
      </c>
      <c r="T61" s="16">
        <v>10</v>
      </c>
      <c r="U61" s="16">
        <v>10</v>
      </c>
      <c r="V61" s="41">
        <f t="shared" si="6"/>
        <v>0.83333333333333337</v>
      </c>
      <c r="W61" s="41">
        <f t="shared" si="7"/>
        <v>0.83333333333333337</v>
      </c>
    </row>
    <row r="62" spans="1:23" x14ac:dyDescent="0.25">
      <c r="A62" s="15" t="s">
        <v>256</v>
      </c>
      <c r="B62" s="15" t="s">
        <v>218</v>
      </c>
      <c r="C62" s="16">
        <v>10</v>
      </c>
      <c r="D62" s="16">
        <v>10</v>
      </c>
      <c r="E62" s="16">
        <v>10</v>
      </c>
      <c r="F62" s="41">
        <f t="shared" si="8"/>
        <v>1</v>
      </c>
      <c r="G62" s="41">
        <f t="shared" si="9"/>
        <v>1</v>
      </c>
      <c r="Q62" s="15" t="s">
        <v>130</v>
      </c>
      <c r="R62" s="15" t="s">
        <v>183</v>
      </c>
      <c r="S62" s="16">
        <v>50</v>
      </c>
      <c r="T62" s="16">
        <v>42</v>
      </c>
      <c r="U62" s="16">
        <v>44</v>
      </c>
      <c r="V62" s="41">
        <f t="shared" si="6"/>
        <v>0.84</v>
      </c>
      <c r="W62" s="41">
        <f t="shared" si="7"/>
        <v>0.88</v>
      </c>
    </row>
    <row r="63" spans="1:23" x14ac:dyDescent="0.25">
      <c r="A63" s="15" t="s">
        <v>169</v>
      </c>
      <c r="B63" s="15" t="s">
        <v>244</v>
      </c>
      <c r="C63" s="16">
        <v>26</v>
      </c>
      <c r="D63" s="16">
        <v>21</v>
      </c>
      <c r="E63" s="16">
        <v>21</v>
      </c>
      <c r="F63" s="41">
        <f t="shared" si="8"/>
        <v>0.80769230769230771</v>
      </c>
      <c r="G63" s="41">
        <f t="shared" si="9"/>
        <v>0.80769230769230771</v>
      </c>
      <c r="Q63" s="15" t="s">
        <v>182</v>
      </c>
      <c r="R63" s="15" t="s">
        <v>183</v>
      </c>
      <c r="S63" s="16">
        <v>115</v>
      </c>
      <c r="T63" s="16">
        <v>100</v>
      </c>
      <c r="U63" s="16">
        <v>108</v>
      </c>
      <c r="V63" s="41">
        <f t="shared" si="6"/>
        <v>0.86956521739130432</v>
      </c>
      <c r="W63" s="41">
        <f t="shared" si="7"/>
        <v>0.93913043478260871</v>
      </c>
    </row>
    <row r="64" spans="1:23" x14ac:dyDescent="0.25">
      <c r="A64" s="15" t="s">
        <v>169</v>
      </c>
      <c r="B64" s="15" t="s">
        <v>214</v>
      </c>
      <c r="C64" s="16">
        <v>24</v>
      </c>
      <c r="D64" s="16">
        <v>22</v>
      </c>
      <c r="E64" s="16">
        <v>22</v>
      </c>
      <c r="F64" s="41">
        <f t="shared" si="8"/>
        <v>0.91666666666666663</v>
      </c>
      <c r="G64" s="41">
        <f t="shared" si="9"/>
        <v>0.91666666666666663</v>
      </c>
      <c r="Q64" s="15" t="s">
        <v>154</v>
      </c>
      <c r="R64" s="15" t="s">
        <v>236</v>
      </c>
      <c r="S64" s="16">
        <v>29</v>
      </c>
      <c r="T64" s="16">
        <v>28</v>
      </c>
      <c r="U64" s="16">
        <v>29</v>
      </c>
      <c r="V64" s="41">
        <f t="shared" si="6"/>
        <v>0.96551724137931039</v>
      </c>
      <c r="W64" s="41">
        <f t="shared" si="7"/>
        <v>1</v>
      </c>
    </row>
    <row r="65" spans="1:23" x14ac:dyDescent="0.25">
      <c r="A65" s="15" t="s">
        <v>169</v>
      </c>
      <c r="B65" s="15" t="s">
        <v>170</v>
      </c>
      <c r="C65" s="16">
        <v>103</v>
      </c>
      <c r="D65" s="16">
        <v>95</v>
      </c>
      <c r="E65" s="16">
        <v>95</v>
      </c>
      <c r="F65" s="41">
        <f t="shared" si="8"/>
        <v>0.92233009708737868</v>
      </c>
      <c r="G65" s="41">
        <f t="shared" si="9"/>
        <v>0.92233009708737868</v>
      </c>
      <c r="Q65" s="15" t="s">
        <v>130</v>
      </c>
      <c r="R65" s="15" t="s">
        <v>168</v>
      </c>
      <c r="S65" s="16">
        <v>41</v>
      </c>
      <c r="T65" s="16">
        <v>30</v>
      </c>
      <c r="U65" s="16">
        <v>35</v>
      </c>
      <c r="V65" s="41">
        <f t="shared" ref="V65:V96" si="11">T65/S65</f>
        <v>0.73170731707317072</v>
      </c>
      <c r="W65" s="41">
        <f t="shared" ref="W65:W96" si="12">U65/S65</f>
        <v>0.85365853658536583</v>
      </c>
    </row>
    <row r="66" spans="1:23" x14ac:dyDescent="0.25">
      <c r="A66" s="15" t="s">
        <v>254</v>
      </c>
      <c r="B66" s="15" t="s">
        <v>173</v>
      </c>
      <c r="C66" s="16">
        <v>30</v>
      </c>
      <c r="D66" s="16">
        <v>22</v>
      </c>
      <c r="E66" s="16">
        <v>25</v>
      </c>
      <c r="F66" s="41">
        <f t="shared" ref="F66:F97" si="13">D66/C66</f>
        <v>0.73333333333333328</v>
      </c>
      <c r="G66" s="41">
        <f t="shared" ref="G66:G97" si="14">E66/C66</f>
        <v>0.83333333333333337</v>
      </c>
      <c r="Q66" s="15" t="s">
        <v>159</v>
      </c>
      <c r="R66" s="15" t="s">
        <v>239</v>
      </c>
      <c r="S66" s="16">
        <v>31</v>
      </c>
      <c r="T66" s="16">
        <v>25</v>
      </c>
      <c r="U66" s="16">
        <v>26</v>
      </c>
      <c r="V66" s="41">
        <f t="shared" si="11"/>
        <v>0.80645161290322576</v>
      </c>
      <c r="W66" s="41">
        <f t="shared" si="12"/>
        <v>0.83870967741935487</v>
      </c>
    </row>
    <row r="67" spans="1:23" x14ac:dyDescent="0.25">
      <c r="A67" s="15" t="s">
        <v>178</v>
      </c>
      <c r="B67" s="15" t="s">
        <v>173</v>
      </c>
      <c r="C67" s="16">
        <v>83</v>
      </c>
      <c r="D67" s="16">
        <v>64</v>
      </c>
      <c r="E67" s="16">
        <v>71</v>
      </c>
      <c r="F67" s="41">
        <f t="shared" si="13"/>
        <v>0.77108433734939763</v>
      </c>
      <c r="G67" s="41">
        <f t="shared" si="14"/>
        <v>0.85542168674698793</v>
      </c>
      <c r="Q67" s="15" t="s">
        <v>159</v>
      </c>
      <c r="R67" s="15" t="s">
        <v>237</v>
      </c>
      <c r="S67" s="16">
        <v>31</v>
      </c>
      <c r="T67" s="16">
        <v>22</v>
      </c>
      <c r="U67" s="16">
        <v>28</v>
      </c>
      <c r="V67" s="41">
        <f t="shared" si="11"/>
        <v>0.70967741935483875</v>
      </c>
      <c r="W67" s="41">
        <f t="shared" si="12"/>
        <v>0.90322580645161288</v>
      </c>
    </row>
    <row r="68" spans="1:23" x14ac:dyDescent="0.25">
      <c r="A68" s="15" t="s">
        <v>217</v>
      </c>
      <c r="B68" s="15" t="s">
        <v>173</v>
      </c>
      <c r="C68" s="16">
        <v>45</v>
      </c>
      <c r="D68" s="16">
        <v>45</v>
      </c>
      <c r="E68" s="16">
        <v>45</v>
      </c>
      <c r="F68" s="41">
        <f t="shared" si="13"/>
        <v>1</v>
      </c>
      <c r="G68" s="41">
        <f t="shared" si="14"/>
        <v>1</v>
      </c>
      <c r="Q68" s="15" t="s">
        <v>154</v>
      </c>
      <c r="R68" s="15" t="s">
        <v>237</v>
      </c>
      <c r="S68" s="16">
        <v>51</v>
      </c>
      <c r="T68" s="16">
        <v>37</v>
      </c>
      <c r="U68" s="16">
        <v>46</v>
      </c>
      <c r="V68" s="41">
        <f t="shared" si="11"/>
        <v>0.72549019607843135</v>
      </c>
      <c r="W68" s="41">
        <f t="shared" si="12"/>
        <v>0.90196078431372551</v>
      </c>
    </row>
    <row r="69" spans="1:23" x14ac:dyDescent="0.25">
      <c r="A69" s="15" t="s">
        <v>172</v>
      </c>
      <c r="B69" s="15" t="s">
        <v>173</v>
      </c>
      <c r="C69" s="16">
        <v>5</v>
      </c>
      <c r="D69" s="16">
        <v>5</v>
      </c>
      <c r="E69" s="16">
        <v>5</v>
      </c>
      <c r="F69" s="41">
        <f t="shared" si="13"/>
        <v>1</v>
      </c>
      <c r="G69" s="41">
        <f t="shared" si="14"/>
        <v>1</v>
      </c>
      <c r="Q69" s="15" t="s">
        <v>111</v>
      </c>
      <c r="R69" s="15" t="s">
        <v>112</v>
      </c>
      <c r="S69" s="16">
        <v>56</v>
      </c>
      <c r="T69" s="16">
        <v>24</v>
      </c>
      <c r="U69" s="16">
        <v>36</v>
      </c>
      <c r="V69" s="41">
        <f t="shared" si="11"/>
        <v>0.42857142857142855</v>
      </c>
      <c r="W69" s="41">
        <f t="shared" si="12"/>
        <v>0.6428571428571429</v>
      </c>
    </row>
    <row r="70" spans="1:23" x14ac:dyDescent="0.25">
      <c r="A70" s="15" t="s">
        <v>169</v>
      </c>
      <c r="B70" s="15" t="s">
        <v>215</v>
      </c>
      <c r="C70" s="16">
        <v>26</v>
      </c>
      <c r="D70" s="16">
        <v>24</v>
      </c>
      <c r="E70" s="16">
        <v>24</v>
      </c>
      <c r="F70" s="41">
        <f t="shared" si="13"/>
        <v>0.92307692307692313</v>
      </c>
      <c r="G70" s="41">
        <f t="shared" si="14"/>
        <v>0.92307692307692313</v>
      </c>
      <c r="Q70" s="15" t="s">
        <v>64</v>
      </c>
      <c r="R70" s="15" t="s">
        <v>112</v>
      </c>
      <c r="S70" s="16">
        <v>13</v>
      </c>
      <c r="T70" s="16">
        <v>12</v>
      </c>
      <c r="U70" s="16">
        <v>12</v>
      </c>
      <c r="V70" s="41">
        <f t="shared" si="11"/>
        <v>0.92307692307692313</v>
      </c>
      <c r="W70" s="41">
        <f t="shared" si="12"/>
        <v>0.92307692307692313</v>
      </c>
    </row>
    <row r="71" spans="1:23" x14ac:dyDescent="0.25">
      <c r="A71" s="15" t="s">
        <v>217</v>
      </c>
      <c r="B71" s="15" t="s">
        <v>219</v>
      </c>
      <c r="C71" s="16">
        <v>4</v>
      </c>
      <c r="D71" s="16">
        <v>2</v>
      </c>
      <c r="E71" s="16">
        <v>2</v>
      </c>
      <c r="F71" s="41">
        <f t="shared" si="13"/>
        <v>0.5</v>
      </c>
      <c r="G71" s="41">
        <f t="shared" si="14"/>
        <v>0.5</v>
      </c>
      <c r="Q71" s="15" t="s">
        <v>178</v>
      </c>
      <c r="R71" s="15" t="s">
        <v>179</v>
      </c>
      <c r="S71" s="16">
        <v>15</v>
      </c>
      <c r="T71" s="16">
        <v>13</v>
      </c>
      <c r="U71" s="16">
        <v>13</v>
      </c>
      <c r="V71" s="41">
        <f t="shared" si="11"/>
        <v>0.8666666666666667</v>
      </c>
      <c r="W71" s="41">
        <f t="shared" si="12"/>
        <v>0.8666666666666667</v>
      </c>
    </row>
    <row r="72" spans="1:23" x14ac:dyDescent="0.25">
      <c r="A72" s="15" t="s">
        <v>249</v>
      </c>
      <c r="B72" s="15" t="s">
        <v>219</v>
      </c>
      <c r="C72" s="16">
        <v>15</v>
      </c>
      <c r="D72" s="16">
        <v>12</v>
      </c>
      <c r="E72" s="16">
        <v>15</v>
      </c>
      <c r="F72" s="41">
        <f t="shared" si="13"/>
        <v>0.8</v>
      </c>
      <c r="G72" s="41">
        <f t="shared" si="14"/>
        <v>1</v>
      </c>
      <c r="Q72" s="15" t="s">
        <v>148</v>
      </c>
      <c r="R72" s="15" t="s">
        <v>161</v>
      </c>
      <c r="S72" s="16">
        <v>83</v>
      </c>
      <c r="T72" s="16">
        <v>61</v>
      </c>
      <c r="U72" s="16">
        <v>68</v>
      </c>
      <c r="V72" s="41">
        <f t="shared" si="11"/>
        <v>0.73493975903614461</v>
      </c>
      <c r="W72" s="41">
        <f t="shared" si="12"/>
        <v>0.81927710843373491</v>
      </c>
    </row>
    <row r="73" spans="1:23" x14ac:dyDescent="0.25">
      <c r="A73" s="15" t="s">
        <v>250</v>
      </c>
      <c r="B73" s="15" t="s">
        <v>219</v>
      </c>
      <c r="C73" s="16">
        <v>15</v>
      </c>
      <c r="D73" s="16">
        <v>13</v>
      </c>
      <c r="E73" s="16">
        <v>13</v>
      </c>
      <c r="F73" s="41">
        <f t="shared" si="13"/>
        <v>0.8666666666666667</v>
      </c>
      <c r="G73" s="41">
        <f t="shared" si="14"/>
        <v>0.8666666666666667</v>
      </c>
      <c r="Q73" s="15" t="s">
        <v>159</v>
      </c>
      <c r="R73" s="15" t="s">
        <v>161</v>
      </c>
      <c r="S73" s="16">
        <v>295</v>
      </c>
      <c r="T73" s="16">
        <v>223</v>
      </c>
      <c r="U73" s="16">
        <v>246</v>
      </c>
      <c r="V73" s="41">
        <f t="shared" si="11"/>
        <v>0.75593220338983047</v>
      </c>
      <c r="W73" s="41">
        <f t="shared" si="12"/>
        <v>0.83389830508474572</v>
      </c>
    </row>
    <row r="74" spans="1:23" x14ac:dyDescent="0.25">
      <c r="A74" s="15" t="s">
        <v>148</v>
      </c>
      <c r="B74" s="15" t="s">
        <v>219</v>
      </c>
      <c r="C74" s="16">
        <v>48</v>
      </c>
      <c r="D74" s="16">
        <v>43</v>
      </c>
      <c r="E74" s="16">
        <v>46</v>
      </c>
      <c r="F74" s="41">
        <f t="shared" si="13"/>
        <v>0.89583333333333337</v>
      </c>
      <c r="G74" s="41">
        <f t="shared" si="14"/>
        <v>0.95833333333333337</v>
      </c>
      <c r="Q74" s="15" t="s">
        <v>246</v>
      </c>
      <c r="R74" s="15" t="s">
        <v>161</v>
      </c>
      <c r="S74" s="16">
        <v>10</v>
      </c>
      <c r="T74" s="16">
        <v>10</v>
      </c>
      <c r="U74" s="16">
        <v>10</v>
      </c>
      <c r="V74" s="41">
        <f t="shared" si="11"/>
        <v>1</v>
      </c>
      <c r="W74" s="41">
        <f t="shared" si="12"/>
        <v>1</v>
      </c>
    </row>
    <row r="75" spans="1:23" x14ac:dyDescent="0.25">
      <c r="A75" s="15" t="s">
        <v>20</v>
      </c>
      <c r="B75" s="15" t="s">
        <v>197</v>
      </c>
      <c r="C75" s="16">
        <v>26</v>
      </c>
      <c r="D75" s="16">
        <v>18</v>
      </c>
      <c r="E75" s="16">
        <v>23</v>
      </c>
      <c r="F75" s="41">
        <f t="shared" si="13"/>
        <v>0.69230769230769229</v>
      </c>
      <c r="G75" s="41">
        <f t="shared" si="14"/>
        <v>0.88461538461538458</v>
      </c>
      <c r="Q75" s="15" t="s">
        <v>256</v>
      </c>
      <c r="R75" s="15" t="s">
        <v>161</v>
      </c>
      <c r="S75" s="16">
        <v>3</v>
      </c>
      <c r="T75" s="16">
        <v>3</v>
      </c>
      <c r="U75" s="16">
        <v>3</v>
      </c>
      <c r="V75" s="41">
        <f t="shared" si="11"/>
        <v>1</v>
      </c>
      <c r="W75" s="41">
        <f t="shared" si="12"/>
        <v>1</v>
      </c>
    </row>
    <row r="76" spans="1:23" x14ac:dyDescent="0.25">
      <c r="A76" s="15" t="s">
        <v>254</v>
      </c>
      <c r="B76" s="15" t="s">
        <v>197</v>
      </c>
      <c r="C76" s="16">
        <v>30</v>
      </c>
      <c r="D76" s="16">
        <v>26</v>
      </c>
      <c r="E76" s="16">
        <v>28</v>
      </c>
      <c r="F76" s="41">
        <f t="shared" si="13"/>
        <v>0.8666666666666667</v>
      </c>
      <c r="G76" s="41">
        <f t="shared" si="14"/>
        <v>0.93333333333333335</v>
      </c>
      <c r="Q76" s="15" t="s">
        <v>163</v>
      </c>
      <c r="R76" s="15" t="s">
        <v>164</v>
      </c>
      <c r="S76" s="16">
        <v>12</v>
      </c>
      <c r="T76" s="16">
        <v>10</v>
      </c>
      <c r="U76" s="16">
        <v>10</v>
      </c>
      <c r="V76" s="41">
        <f t="shared" si="11"/>
        <v>0.83333333333333337</v>
      </c>
      <c r="W76" s="41">
        <f t="shared" si="12"/>
        <v>0.83333333333333337</v>
      </c>
    </row>
    <row r="77" spans="1:23" x14ac:dyDescent="0.25">
      <c r="A77" s="15" t="s">
        <v>148</v>
      </c>
      <c r="B77" s="15" t="s">
        <v>248</v>
      </c>
      <c r="C77" s="16">
        <v>19</v>
      </c>
      <c r="D77" s="16">
        <v>15</v>
      </c>
      <c r="E77" s="16">
        <v>15</v>
      </c>
      <c r="F77" s="41">
        <f t="shared" si="13"/>
        <v>0.78947368421052633</v>
      </c>
      <c r="G77" s="41">
        <f t="shared" si="14"/>
        <v>0.78947368421052633</v>
      </c>
      <c r="Q77" s="15" t="s">
        <v>182</v>
      </c>
      <c r="R77" s="15" t="s">
        <v>184</v>
      </c>
      <c r="S77" s="16">
        <v>32</v>
      </c>
      <c r="T77" s="16">
        <v>31</v>
      </c>
      <c r="U77" s="16">
        <v>31</v>
      </c>
      <c r="V77" s="41">
        <f t="shared" si="11"/>
        <v>0.96875</v>
      </c>
      <c r="W77" s="41">
        <f t="shared" si="12"/>
        <v>0.96875</v>
      </c>
    </row>
    <row r="78" spans="1:23" x14ac:dyDescent="0.25">
      <c r="A78" s="15" t="s">
        <v>250</v>
      </c>
      <c r="B78" s="15" t="s">
        <v>248</v>
      </c>
      <c r="C78" s="16">
        <v>15</v>
      </c>
      <c r="D78" s="16">
        <v>14</v>
      </c>
      <c r="E78" s="16">
        <v>15</v>
      </c>
      <c r="F78" s="41">
        <f t="shared" si="13"/>
        <v>0.93333333333333335</v>
      </c>
      <c r="G78" s="41">
        <f t="shared" si="14"/>
        <v>1</v>
      </c>
      <c r="Q78" s="15" t="s">
        <v>163</v>
      </c>
      <c r="R78" s="15" t="s">
        <v>176</v>
      </c>
      <c r="S78" s="16">
        <v>19</v>
      </c>
      <c r="T78" s="16">
        <v>16</v>
      </c>
      <c r="U78" s="16">
        <v>18</v>
      </c>
      <c r="V78" s="41">
        <f t="shared" si="11"/>
        <v>0.84210526315789469</v>
      </c>
      <c r="W78" s="41">
        <f t="shared" si="12"/>
        <v>0.94736842105263153</v>
      </c>
    </row>
    <row r="79" spans="1:23" x14ac:dyDescent="0.25">
      <c r="A79" s="15" t="s">
        <v>130</v>
      </c>
      <c r="B79" s="15" t="s">
        <v>131</v>
      </c>
      <c r="C79" s="16">
        <v>327</v>
      </c>
      <c r="D79" s="16">
        <v>236</v>
      </c>
      <c r="E79" s="16">
        <v>262</v>
      </c>
      <c r="F79" s="41">
        <f t="shared" si="13"/>
        <v>0.72171253822629966</v>
      </c>
      <c r="G79" s="41">
        <f t="shared" si="14"/>
        <v>0.80122324159021407</v>
      </c>
      <c r="Q79" s="15" t="s">
        <v>217</v>
      </c>
      <c r="R79" s="15" t="s">
        <v>245</v>
      </c>
      <c r="S79" s="16">
        <v>18</v>
      </c>
      <c r="T79" s="16">
        <v>9</v>
      </c>
      <c r="U79" s="16">
        <v>13</v>
      </c>
      <c r="V79" s="41">
        <f t="shared" si="11"/>
        <v>0.5</v>
      </c>
      <c r="W79" s="41">
        <f t="shared" si="12"/>
        <v>0.72222222222222221</v>
      </c>
    </row>
    <row r="80" spans="1:23" x14ac:dyDescent="0.25">
      <c r="A80" s="15" t="s">
        <v>178</v>
      </c>
      <c r="B80" s="15" t="s">
        <v>131</v>
      </c>
      <c r="C80" s="16">
        <v>15</v>
      </c>
      <c r="D80" s="16">
        <v>11</v>
      </c>
      <c r="E80" s="16">
        <v>11</v>
      </c>
      <c r="F80" s="41">
        <f t="shared" si="13"/>
        <v>0.73333333333333328</v>
      </c>
      <c r="G80" s="41">
        <f t="shared" si="14"/>
        <v>0.73333333333333328</v>
      </c>
      <c r="Q80" s="15" t="s">
        <v>163</v>
      </c>
      <c r="R80" s="15" t="s">
        <v>177</v>
      </c>
      <c r="S80" s="16">
        <v>6</v>
      </c>
      <c r="T80" s="16">
        <v>6</v>
      </c>
      <c r="U80" s="16">
        <v>6</v>
      </c>
      <c r="V80" s="41">
        <f t="shared" si="11"/>
        <v>1</v>
      </c>
      <c r="W80" s="41">
        <f t="shared" si="12"/>
        <v>1</v>
      </c>
    </row>
    <row r="81" spans="1:23" x14ac:dyDescent="0.25">
      <c r="A81" s="15" t="s">
        <v>246</v>
      </c>
      <c r="B81" s="15" t="s">
        <v>131</v>
      </c>
      <c r="C81" s="16">
        <v>25</v>
      </c>
      <c r="D81" s="16">
        <v>22</v>
      </c>
      <c r="E81" s="16">
        <v>23</v>
      </c>
      <c r="F81" s="41">
        <f t="shared" si="13"/>
        <v>0.88</v>
      </c>
      <c r="G81" s="41">
        <f t="shared" si="14"/>
        <v>0.92</v>
      </c>
      <c r="Q81" s="15" t="s">
        <v>246</v>
      </c>
      <c r="R81" s="15" t="s">
        <v>247</v>
      </c>
      <c r="S81" s="16">
        <v>15</v>
      </c>
      <c r="T81" s="16">
        <v>12</v>
      </c>
      <c r="U81" s="16">
        <v>13</v>
      </c>
      <c r="V81" s="41">
        <f t="shared" si="11"/>
        <v>0.8</v>
      </c>
      <c r="W81" s="41">
        <f t="shared" si="12"/>
        <v>0.8666666666666667</v>
      </c>
    </row>
    <row r="82" spans="1:23" x14ac:dyDescent="0.25">
      <c r="A82" s="15" t="s">
        <v>254</v>
      </c>
      <c r="B82" s="15" t="s">
        <v>131</v>
      </c>
      <c r="C82" s="16">
        <v>51</v>
      </c>
      <c r="D82" s="16">
        <v>47</v>
      </c>
      <c r="E82" s="16">
        <v>51</v>
      </c>
      <c r="F82" s="41">
        <f t="shared" si="13"/>
        <v>0.92156862745098034</v>
      </c>
      <c r="G82" s="41">
        <f t="shared" si="14"/>
        <v>1</v>
      </c>
      <c r="Q82" s="15" t="s">
        <v>159</v>
      </c>
      <c r="R82" s="15" t="s">
        <v>162</v>
      </c>
      <c r="S82" s="16">
        <v>44</v>
      </c>
      <c r="T82" s="16">
        <v>25</v>
      </c>
      <c r="U82" s="16">
        <v>28</v>
      </c>
      <c r="V82" s="41">
        <f t="shared" si="11"/>
        <v>0.56818181818181823</v>
      </c>
      <c r="W82" s="41">
        <f t="shared" si="12"/>
        <v>0.63636363636363635</v>
      </c>
    </row>
    <row r="83" spans="1:23" x14ac:dyDescent="0.25">
      <c r="A83" s="15" t="s">
        <v>250</v>
      </c>
      <c r="B83" s="15" t="s">
        <v>131</v>
      </c>
      <c r="C83" s="16">
        <v>15</v>
      </c>
      <c r="D83" s="16">
        <v>14</v>
      </c>
      <c r="E83" s="16">
        <v>14</v>
      </c>
      <c r="F83" s="41">
        <f t="shared" si="13"/>
        <v>0.93333333333333335</v>
      </c>
      <c r="G83" s="41">
        <f t="shared" si="14"/>
        <v>0.93333333333333335</v>
      </c>
      <c r="Q83" s="15" t="s">
        <v>159</v>
      </c>
      <c r="R83" s="15" t="s">
        <v>175</v>
      </c>
      <c r="S83" s="16">
        <v>31</v>
      </c>
      <c r="T83" s="16">
        <v>28</v>
      </c>
      <c r="U83" s="16">
        <v>30</v>
      </c>
      <c r="V83" s="41">
        <f t="shared" si="11"/>
        <v>0.90322580645161288</v>
      </c>
      <c r="W83" s="41">
        <f t="shared" si="12"/>
        <v>0.967741935483871</v>
      </c>
    </row>
    <row r="84" spans="1:23" x14ac:dyDescent="0.25">
      <c r="A84" s="15" t="s">
        <v>196</v>
      </c>
      <c r="B84" s="15" t="s">
        <v>131</v>
      </c>
      <c r="C84" s="16">
        <v>24</v>
      </c>
      <c r="D84" s="16">
        <v>23</v>
      </c>
      <c r="E84" s="16">
        <v>24</v>
      </c>
      <c r="F84" s="41">
        <f t="shared" si="13"/>
        <v>0.95833333333333337</v>
      </c>
      <c r="G84" s="41">
        <f t="shared" si="14"/>
        <v>1</v>
      </c>
      <c r="Q84" s="15" t="s">
        <v>174</v>
      </c>
      <c r="R84" s="15" t="s">
        <v>175</v>
      </c>
      <c r="S84" s="16">
        <v>4</v>
      </c>
      <c r="T84" s="16">
        <v>4</v>
      </c>
      <c r="U84" s="16">
        <v>4</v>
      </c>
      <c r="V84" s="41">
        <f t="shared" si="11"/>
        <v>1</v>
      </c>
      <c r="W84" s="41">
        <f t="shared" si="12"/>
        <v>1</v>
      </c>
    </row>
    <row r="85" spans="1:23" x14ac:dyDescent="0.25">
      <c r="A85" s="15" t="s">
        <v>64</v>
      </c>
      <c r="B85" s="15" t="s">
        <v>157</v>
      </c>
      <c r="C85" s="16">
        <v>21</v>
      </c>
      <c r="D85" s="16">
        <v>8</v>
      </c>
      <c r="E85" s="16">
        <v>14</v>
      </c>
      <c r="F85" s="41">
        <f t="shared" si="13"/>
        <v>0.38095238095238093</v>
      </c>
      <c r="G85" s="41">
        <f t="shared" si="14"/>
        <v>0.66666666666666663</v>
      </c>
      <c r="Q85" s="15" t="s">
        <v>222</v>
      </c>
      <c r="R85" s="15" t="s">
        <v>216</v>
      </c>
      <c r="S85" s="16">
        <v>12</v>
      </c>
      <c r="T85" s="16">
        <v>5</v>
      </c>
      <c r="U85" s="16">
        <v>6</v>
      </c>
      <c r="V85" s="41">
        <f t="shared" si="11"/>
        <v>0.41666666666666669</v>
      </c>
      <c r="W85" s="41">
        <f t="shared" si="12"/>
        <v>0.5</v>
      </c>
    </row>
    <row r="86" spans="1:23" x14ac:dyDescent="0.25">
      <c r="A86" s="15" t="s">
        <v>154</v>
      </c>
      <c r="B86" s="15" t="s">
        <v>157</v>
      </c>
      <c r="C86" s="16">
        <v>83</v>
      </c>
      <c r="D86" s="16">
        <v>48</v>
      </c>
      <c r="E86" s="16">
        <v>68</v>
      </c>
      <c r="F86" s="41">
        <f t="shared" si="13"/>
        <v>0.57831325301204817</v>
      </c>
      <c r="G86" s="41">
        <f t="shared" si="14"/>
        <v>0.81927710843373491</v>
      </c>
      <c r="Q86" s="15" t="s">
        <v>159</v>
      </c>
      <c r="R86" s="15" t="s">
        <v>216</v>
      </c>
      <c r="S86" s="16">
        <v>24</v>
      </c>
      <c r="T86" s="16">
        <v>18</v>
      </c>
      <c r="U86" s="16">
        <v>21</v>
      </c>
      <c r="V86" s="41">
        <f t="shared" si="11"/>
        <v>0.75</v>
      </c>
      <c r="W86" s="41">
        <f t="shared" si="12"/>
        <v>0.875</v>
      </c>
    </row>
    <row r="87" spans="1:23" x14ac:dyDescent="0.25">
      <c r="A87" s="15" t="s">
        <v>159</v>
      </c>
      <c r="B87" s="15" t="s">
        <v>157</v>
      </c>
      <c r="C87" s="16">
        <v>31</v>
      </c>
      <c r="D87" s="16">
        <v>27</v>
      </c>
      <c r="E87" s="16">
        <v>27</v>
      </c>
      <c r="F87" s="41">
        <f t="shared" si="13"/>
        <v>0.87096774193548387</v>
      </c>
      <c r="G87" s="41">
        <f t="shared" si="14"/>
        <v>0.87096774193548387</v>
      </c>
      <c r="Q87" s="15" t="s">
        <v>169</v>
      </c>
      <c r="R87" s="15" t="s">
        <v>216</v>
      </c>
      <c r="S87" s="16">
        <v>26</v>
      </c>
      <c r="T87" s="16">
        <v>25</v>
      </c>
      <c r="U87" s="16">
        <v>26</v>
      </c>
      <c r="V87" s="41">
        <f t="shared" si="11"/>
        <v>0.96153846153846156</v>
      </c>
      <c r="W87" s="41">
        <f t="shared" si="12"/>
        <v>1</v>
      </c>
    </row>
    <row r="88" spans="1:23" x14ac:dyDescent="0.25">
      <c r="A88" s="15" t="s">
        <v>154</v>
      </c>
      <c r="B88" s="15" t="s">
        <v>234</v>
      </c>
      <c r="C88" s="16">
        <v>78</v>
      </c>
      <c r="D88" s="16">
        <v>47</v>
      </c>
      <c r="E88" s="16">
        <v>62</v>
      </c>
      <c r="F88" s="41">
        <f t="shared" si="13"/>
        <v>0.60256410256410253</v>
      </c>
      <c r="G88" s="41">
        <f t="shared" si="14"/>
        <v>0.79487179487179482</v>
      </c>
      <c r="Q88" s="15" t="s">
        <v>121</v>
      </c>
      <c r="R88" s="15" t="s">
        <v>122</v>
      </c>
      <c r="S88" s="16">
        <v>30</v>
      </c>
      <c r="T88" s="16">
        <v>25</v>
      </c>
      <c r="U88" s="16">
        <v>30</v>
      </c>
      <c r="V88" s="41">
        <f t="shared" si="11"/>
        <v>0.83333333333333337</v>
      </c>
      <c r="W88" s="41">
        <f t="shared" si="12"/>
        <v>1</v>
      </c>
    </row>
    <row r="89" spans="1:23" x14ac:dyDescent="0.25">
      <c r="A89" s="15" t="s">
        <v>254</v>
      </c>
      <c r="B89" s="15" t="s">
        <v>234</v>
      </c>
      <c r="C89" s="16">
        <v>3</v>
      </c>
      <c r="D89" s="16">
        <v>2</v>
      </c>
      <c r="E89" s="16">
        <v>2</v>
      </c>
      <c r="F89" s="41">
        <f t="shared" si="13"/>
        <v>0.66666666666666663</v>
      </c>
      <c r="G89" s="41">
        <f t="shared" si="14"/>
        <v>0.66666666666666663</v>
      </c>
      <c r="Q89" s="15" t="s">
        <v>220</v>
      </c>
      <c r="R89" s="15" t="s">
        <v>152</v>
      </c>
      <c r="S89" s="16">
        <v>48</v>
      </c>
      <c r="T89" s="16">
        <v>26</v>
      </c>
      <c r="U89" s="16">
        <v>40</v>
      </c>
      <c r="V89" s="41">
        <f t="shared" si="11"/>
        <v>0.54166666666666663</v>
      </c>
      <c r="W89" s="41">
        <f t="shared" si="12"/>
        <v>0.83333333333333337</v>
      </c>
    </row>
    <row r="90" spans="1:23" x14ac:dyDescent="0.25">
      <c r="A90" s="15" t="s">
        <v>254</v>
      </c>
      <c r="B90" s="15" t="s">
        <v>255</v>
      </c>
      <c r="C90" s="16">
        <v>30</v>
      </c>
      <c r="D90" s="16">
        <v>26</v>
      </c>
      <c r="E90" s="16">
        <v>28</v>
      </c>
      <c r="F90" s="41">
        <f t="shared" si="13"/>
        <v>0.8666666666666667</v>
      </c>
      <c r="G90" s="41">
        <f t="shared" si="14"/>
        <v>0.93333333333333335</v>
      </c>
      <c r="Q90" s="15" t="s">
        <v>151</v>
      </c>
      <c r="R90" s="15" t="s">
        <v>152</v>
      </c>
      <c r="S90" s="16">
        <v>50</v>
      </c>
      <c r="T90" s="16">
        <v>34</v>
      </c>
      <c r="U90" s="16">
        <v>42</v>
      </c>
      <c r="V90" s="41">
        <f t="shared" si="11"/>
        <v>0.68</v>
      </c>
      <c r="W90" s="41">
        <f t="shared" si="12"/>
        <v>0.84</v>
      </c>
    </row>
    <row r="91" spans="1:23" x14ac:dyDescent="0.25">
      <c r="A91" s="15" t="s">
        <v>154</v>
      </c>
      <c r="B91" s="15" t="s">
        <v>235</v>
      </c>
      <c r="C91" s="16">
        <v>25</v>
      </c>
      <c r="D91" s="16">
        <v>24</v>
      </c>
      <c r="E91" s="16">
        <v>25</v>
      </c>
      <c r="F91" s="41">
        <f t="shared" si="13"/>
        <v>0.96</v>
      </c>
      <c r="G91" s="41">
        <f t="shared" si="14"/>
        <v>1</v>
      </c>
      <c r="Q91" s="15" t="s">
        <v>130</v>
      </c>
      <c r="R91" s="15" t="s">
        <v>152</v>
      </c>
      <c r="S91" s="16">
        <v>51</v>
      </c>
      <c r="T91" s="16">
        <v>39</v>
      </c>
      <c r="U91" s="16">
        <v>41</v>
      </c>
      <c r="V91" s="41">
        <f t="shared" si="11"/>
        <v>0.76470588235294112</v>
      </c>
      <c r="W91" s="41">
        <f t="shared" si="12"/>
        <v>0.80392156862745101</v>
      </c>
    </row>
    <row r="92" spans="1:23" x14ac:dyDescent="0.25">
      <c r="A92" s="15" t="s">
        <v>154</v>
      </c>
      <c r="B92" s="15" t="s">
        <v>158</v>
      </c>
      <c r="C92" s="16">
        <v>57</v>
      </c>
      <c r="D92" s="16">
        <v>45</v>
      </c>
      <c r="E92" s="16">
        <v>53</v>
      </c>
      <c r="F92" s="41">
        <f t="shared" si="13"/>
        <v>0.78947368421052633</v>
      </c>
      <c r="G92" s="41">
        <f t="shared" si="14"/>
        <v>0.92982456140350878</v>
      </c>
      <c r="Q92" s="15" t="s">
        <v>130</v>
      </c>
      <c r="R92" s="15" t="s">
        <v>212</v>
      </c>
      <c r="S92" s="16">
        <v>42</v>
      </c>
      <c r="T92" s="16">
        <v>27</v>
      </c>
      <c r="U92" s="16">
        <v>31</v>
      </c>
      <c r="V92" s="41">
        <f t="shared" si="11"/>
        <v>0.6428571428571429</v>
      </c>
      <c r="W92" s="41">
        <f t="shared" si="12"/>
        <v>0.73809523809523814</v>
      </c>
    </row>
    <row r="93" spans="1:23" x14ac:dyDescent="0.25">
      <c r="A93" s="15" t="s">
        <v>217</v>
      </c>
      <c r="B93" s="15" t="s">
        <v>160</v>
      </c>
      <c r="C93" s="16">
        <v>26</v>
      </c>
      <c r="D93" s="16">
        <v>11</v>
      </c>
      <c r="E93" s="16">
        <v>13</v>
      </c>
      <c r="F93" s="41">
        <f t="shared" si="13"/>
        <v>0.42307692307692307</v>
      </c>
      <c r="G93" s="41">
        <f t="shared" si="14"/>
        <v>0.5</v>
      </c>
      <c r="Q93" s="15" t="s">
        <v>135</v>
      </c>
      <c r="R93" s="15" t="s">
        <v>136</v>
      </c>
      <c r="S93" s="16">
        <v>122</v>
      </c>
      <c r="T93" s="16">
        <v>70</v>
      </c>
      <c r="U93" s="16">
        <v>98</v>
      </c>
      <c r="V93" s="41">
        <f t="shared" si="11"/>
        <v>0.57377049180327866</v>
      </c>
      <c r="W93" s="41">
        <f t="shared" si="12"/>
        <v>0.80327868852459017</v>
      </c>
    </row>
    <row r="94" spans="1:23" x14ac:dyDescent="0.25">
      <c r="A94" s="15" t="s">
        <v>154</v>
      </c>
      <c r="B94" s="15" t="s">
        <v>160</v>
      </c>
      <c r="C94" s="16">
        <v>105</v>
      </c>
      <c r="D94" s="16">
        <v>54</v>
      </c>
      <c r="E94" s="16">
        <v>77</v>
      </c>
      <c r="F94" s="41">
        <f t="shared" si="13"/>
        <v>0.51428571428571423</v>
      </c>
      <c r="G94" s="41">
        <f t="shared" si="14"/>
        <v>0.73333333333333328</v>
      </c>
      <c r="Q94" s="15" t="s">
        <v>159</v>
      </c>
      <c r="R94" s="15" t="s">
        <v>136</v>
      </c>
      <c r="S94" s="16">
        <v>29</v>
      </c>
      <c r="T94" s="16">
        <v>28</v>
      </c>
      <c r="U94" s="16">
        <v>28</v>
      </c>
      <c r="V94" s="41">
        <f t="shared" si="11"/>
        <v>0.96551724137931039</v>
      </c>
      <c r="W94" s="41">
        <f t="shared" si="12"/>
        <v>0.96551724137931039</v>
      </c>
    </row>
    <row r="95" spans="1:23" x14ac:dyDescent="0.25">
      <c r="A95" s="15" t="s">
        <v>227</v>
      </c>
      <c r="B95" s="15" t="s">
        <v>160</v>
      </c>
      <c r="C95" s="16">
        <v>31</v>
      </c>
      <c r="D95" s="16">
        <v>20</v>
      </c>
      <c r="E95" s="16">
        <v>25</v>
      </c>
      <c r="F95" s="41">
        <f t="shared" si="13"/>
        <v>0.64516129032258063</v>
      </c>
      <c r="G95" s="41">
        <f t="shared" si="14"/>
        <v>0.80645161290322576</v>
      </c>
      <c r="Q95" s="15" t="s">
        <v>130</v>
      </c>
      <c r="R95" s="15" t="s">
        <v>134</v>
      </c>
      <c r="S95" s="16">
        <v>103</v>
      </c>
      <c r="T95" s="16">
        <v>78</v>
      </c>
      <c r="U95" s="16">
        <v>85</v>
      </c>
      <c r="V95" s="41">
        <f t="shared" si="11"/>
        <v>0.75728155339805825</v>
      </c>
      <c r="W95" s="41">
        <f t="shared" si="12"/>
        <v>0.82524271844660191</v>
      </c>
    </row>
    <row r="96" spans="1:23" x14ac:dyDescent="0.25">
      <c r="A96" s="15" t="s">
        <v>159</v>
      </c>
      <c r="B96" s="15" t="s">
        <v>160</v>
      </c>
      <c r="C96" s="16">
        <v>141</v>
      </c>
      <c r="D96" s="16">
        <v>95</v>
      </c>
      <c r="E96" s="16">
        <v>122</v>
      </c>
      <c r="F96" s="41">
        <f t="shared" si="13"/>
        <v>0.67375886524822692</v>
      </c>
      <c r="G96" s="41">
        <f t="shared" si="14"/>
        <v>0.86524822695035464</v>
      </c>
      <c r="Q96" s="15" t="s">
        <v>121</v>
      </c>
      <c r="R96" s="15" t="s">
        <v>123</v>
      </c>
      <c r="S96" s="16">
        <v>74</v>
      </c>
      <c r="T96" s="16">
        <v>54</v>
      </c>
      <c r="U96" s="16">
        <v>63</v>
      </c>
      <c r="V96" s="41">
        <f t="shared" si="11"/>
        <v>0.72972972972972971</v>
      </c>
      <c r="W96" s="41">
        <f t="shared" si="12"/>
        <v>0.85135135135135132</v>
      </c>
    </row>
    <row r="97" spans="1:23" x14ac:dyDescent="0.25">
      <c r="A97" s="15" t="s">
        <v>246</v>
      </c>
      <c r="B97" s="15" t="s">
        <v>160</v>
      </c>
      <c r="C97" s="16">
        <v>23</v>
      </c>
      <c r="D97" s="16">
        <v>18</v>
      </c>
      <c r="E97" s="16">
        <v>22</v>
      </c>
      <c r="F97" s="41">
        <f t="shared" si="13"/>
        <v>0.78260869565217395</v>
      </c>
      <c r="G97" s="41">
        <f t="shared" si="14"/>
        <v>0.95652173913043481</v>
      </c>
      <c r="Q97" s="15" t="s">
        <v>149</v>
      </c>
      <c r="R97" s="15" t="s">
        <v>150</v>
      </c>
      <c r="S97" s="16">
        <v>89</v>
      </c>
      <c r="T97" s="16">
        <v>72</v>
      </c>
      <c r="U97" s="16">
        <v>74</v>
      </c>
      <c r="V97" s="41">
        <f t="shared" ref="V97:V128" si="15">T97/S97</f>
        <v>0.8089887640449438</v>
      </c>
      <c r="W97" s="41">
        <f t="shared" ref="W97:W128" si="16">U97/S97</f>
        <v>0.8314606741573034</v>
      </c>
    </row>
    <row r="98" spans="1:23" x14ac:dyDescent="0.25">
      <c r="A98" s="15" t="s">
        <v>130</v>
      </c>
      <c r="B98" s="15" t="s">
        <v>132</v>
      </c>
      <c r="C98" s="16">
        <v>223</v>
      </c>
      <c r="D98" s="16">
        <v>128</v>
      </c>
      <c r="E98" s="16">
        <v>152</v>
      </c>
      <c r="F98" s="41">
        <f t="shared" ref="F98:F129" si="17">D98/C98</f>
        <v>0.57399103139013452</v>
      </c>
      <c r="G98" s="41">
        <f t="shared" ref="G98:G129" si="18">E98/C98</f>
        <v>0.68161434977578472</v>
      </c>
      <c r="Q98" s="15" t="s">
        <v>121</v>
      </c>
      <c r="R98" s="15" t="s">
        <v>124</v>
      </c>
      <c r="S98" s="16">
        <v>6</v>
      </c>
      <c r="T98" s="16">
        <v>6</v>
      </c>
      <c r="U98" s="16">
        <v>6</v>
      </c>
      <c r="V98" s="41">
        <f t="shared" si="15"/>
        <v>1</v>
      </c>
      <c r="W98" s="41">
        <f t="shared" si="16"/>
        <v>1</v>
      </c>
    </row>
    <row r="99" spans="1:23" x14ac:dyDescent="0.25">
      <c r="A99" s="15" t="s">
        <v>130</v>
      </c>
      <c r="B99" s="15" t="s">
        <v>133</v>
      </c>
      <c r="C99" s="16">
        <v>227</v>
      </c>
      <c r="D99" s="16">
        <v>130</v>
      </c>
      <c r="E99" s="16">
        <v>139</v>
      </c>
      <c r="F99" s="41">
        <f t="shared" si="17"/>
        <v>0.57268722466960353</v>
      </c>
      <c r="G99" s="41">
        <f t="shared" si="18"/>
        <v>0.61233480176211452</v>
      </c>
      <c r="Q99" s="15" t="s">
        <v>159</v>
      </c>
      <c r="R99" s="15" t="s">
        <v>125</v>
      </c>
      <c r="S99" s="16">
        <v>28</v>
      </c>
      <c r="T99" s="16">
        <v>22</v>
      </c>
      <c r="U99" s="16">
        <v>22</v>
      </c>
      <c r="V99" s="41">
        <f t="shared" si="15"/>
        <v>0.7857142857142857</v>
      </c>
      <c r="W99" s="41">
        <f t="shared" si="16"/>
        <v>0.7857142857142857</v>
      </c>
    </row>
    <row r="100" spans="1:23" x14ac:dyDescent="0.25">
      <c r="A100" s="15" t="s">
        <v>64</v>
      </c>
      <c r="B100" s="15" t="s">
        <v>183</v>
      </c>
      <c r="C100" s="16">
        <v>12</v>
      </c>
      <c r="D100" s="16">
        <v>10</v>
      </c>
      <c r="E100" s="16">
        <v>10</v>
      </c>
      <c r="F100" s="41">
        <f t="shared" si="17"/>
        <v>0.83333333333333337</v>
      </c>
      <c r="G100" s="41">
        <f t="shared" si="18"/>
        <v>0.83333333333333337</v>
      </c>
      <c r="Q100" s="15" t="s">
        <v>64</v>
      </c>
      <c r="R100" s="15" t="s">
        <v>125</v>
      </c>
      <c r="S100" s="16">
        <v>19</v>
      </c>
      <c r="T100" s="16">
        <v>17</v>
      </c>
      <c r="U100" s="16">
        <v>17</v>
      </c>
      <c r="V100" s="41">
        <f t="shared" si="15"/>
        <v>0.89473684210526316</v>
      </c>
      <c r="W100" s="41">
        <f t="shared" si="16"/>
        <v>0.89473684210526316</v>
      </c>
    </row>
    <row r="101" spans="1:23" x14ac:dyDescent="0.25">
      <c r="A101" s="15" t="s">
        <v>130</v>
      </c>
      <c r="B101" s="15" t="s">
        <v>183</v>
      </c>
      <c r="C101" s="16">
        <v>50</v>
      </c>
      <c r="D101" s="16">
        <v>42</v>
      </c>
      <c r="E101" s="16">
        <v>44</v>
      </c>
      <c r="F101" s="41">
        <f t="shared" si="17"/>
        <v>0.84</v>
      </c>
      <c r="G101" s="41">
        <f t="shared" si="18"/>
        <v>0.88</v>
      </c>
      <c r="Q101" s="15" t="s">
        <v>121</v>
      </c>
      <c r="R101" s="15" t="s">
        <v>125</v>
      </c>
      <c r="S101" s="16">
        <v>1</v>
      </c>
      <c r="T101" s="16">
        <v>1</v>
      </c>
      <c r="U101" s="16">
        <v>1</v>
      </c>
      <c r="V101" s="41">
        <f t="shared" si="15"/>
        <v>1</v>
      </c>
      <c r="W101" s="41">
        <f t="shared" si="16"/>
        <v>1</v>
      </c>
    </row>
    <row r="102" spans="1:23" x14ac:dyDescent="0.25">
      <c r="A102" s="15" t="s">
        <v>182</v>
      </c>
      <c r="B102" s="15" t="s">
        <v>183</v>
      </c>
      <c r="C102" s="16">
        <v>115</v>
      </c>
      <c r="D102" s="16">
        <v>100</v>
      </c>
      <c r="E102" s="16">
        <v>108</v>
      </c>
      <c r="F102" s="41">
        <f t="shared" si="17"/>
        <v>0.86956521739130432</v>
      </c>
      <c r="G102" s="41">
        <f t="shared" si="18"/>
        <v>0.93913043478260871</v>
      </c>
      <c r="Q102" s="15" t="s">
        <v>254</v>
      </c>
      <c r="R102" s="15" t="s">
        <v>125</v>
      </c>
      <c r="S102" s="16">
        <v>2</v>
      </c>
      <c r="T102" s="16">
        <v>2</v>
      </c>
      <c r="U102" s="16">
        <v>2</v>
      </c>
      <c r="V102" s="41">
        <f t="shared" si="15"/>
        <v>1</v>
      </c>
      <c r="W102" s="41">
        <f t="shared" si="16"/>
        <v>1</v>
      </c>
    </row>
    <row r="103" spans="1:23" x14ac:dyDescent="0.25">
      <c r="A103" s="15" t="s">
        <v>154</v>
      </c>
      <c r="B103" s="15" t="s">
        <v>236</v>
      </c>
      <c r="C103" s="16">
        <v>29</v>
      </c>
      <c r="D103" s="16">
        <v>28</v>
      </c>
      <c r="E103" s="16">
        <v>29</v>
      </c>
      <c r="F103" s="41">
        <f t="shared" si="17"/>
        <v>0.96551724137931039</v>
      </c>
      <c r="G103" s="41">
        <f t="shared" si="18"/>
        <v>1</v>
      </c>
      <c r="Q103" s="15" t="s">
        <v>121</v>
      </c>
      <c r="R103" s="15" t="s">
        <v>257</v>
      </c>
      <c r="S103" s="16">
        <v>13</v>
      </c>
      <c r="T103" s="16">
        <v>10</v>
      </c>
      <c r="U103" s="16">
        <v>10</v>
      </c>
      <c r="V103" s="41">
        <f t="shared" si="15"/>
        <v>0.76923076923076927</v>
      </c>
      <c r="W103" s="41">
        <f t="shared" si="16"/>
        <v>0.76923076923076927</v>
      </c>
    </row>
    <row r="104" spans="1:23" x14ac:dyDescent="0.25">
      <c r="A104" s="15" t="s">
        <v>130</v>
      </c>
      <c r="B104" s="15" t="s">
        <v>168</v>
      </c>
      <c r="C104" s="16">
        <v>41</v>
      </c>
      <c r="D104" s="16">
        <v>30</v>
      </c>
      <c r="E104" s="16">
        <v>35</v>
      </c>
      <c r="F104" s="41">
        <f t="shared" si="17"/>
        <v>0.73170731707317072</v>
      </c>
      <c r="G104" s="41">
        <f t="shared" si="18"/>
        <v>0.85365853658536583</v>
      </c>
      <c r="Q104" s="15" t="s">
        <v>121</v>
      </c>
      <c r="R104" s="15" t="s">
        <v>126</v>
      </c>
      <c r="S104" s="16">
        <v>70</v>
      </c>
      <c r="T104" s="16">
        <v>57</v>
      </c>
      <c r="U104" s="16">
        <v>63</v>
      </c>
      <c r="V104" s="41">
        <f t="shared" si="15"/>
        <v>0.81428571428571428</v>
      </c>
      <c r="W104" s="41">
        <f t="shared" si="16"/>
        <v>0.9</v>
      </c>
    </row>
    <row r="105" spans="1:23" x14ac:dyDescent="0.25">
      <c r="A105" s="15" t="s">
        <v>159</v>
      </c>
      <c r="B105" s="15" t="s">
        <v>239</v>
      </c>
      <c r="C105" s="16">
        <v>31</v>
      </c>
      <c r="D105" s="16">
        <v>25</v>
      </c>
      <c r="E105" s="16">
        <v>26</v>
      </c>
      <c r="F105" s="41">
        <f t="shared" si="17"/>
        <v>0.80645161290322576</v>
      </c>
      <c r="G105" s="41">
        <f t="shared" si="18"/>
        <v>0.83870967741935487</v>
      </c>
      <c r="Q105" s="15" t="s">
        <v>222</v>
      </c>
      <c r="R105" s="15" t="s">
        <v>185</v>
      </c>
      <c r="S105" s="16">
        <v>12</v>
      </c>
      <c r="T105" s="16">
        <v>5</v>
      </c>
      <c r="U105" s="16">
        <v>9</v>
      </c>
      <c r="V105" s="41">
        <f t="shared" si="15"/>
        <v>0.41666666666666669</v>
      </c>
      <c r="W105" s="41">
        <f t="shared" si="16"/>
        <v>0.75</v>
      </c>
    </row>
    <row r="106" spans="1:23" x14ac:dyDescent="0.25">
      <c r="A106" s="15" t="s">
        <v>159</v>
      </c>
      <c r="B106" s="15" t="s">
        <v>237</v>
      </c>
      <c r="C106" s="16">
        <v>31</v>
      </c>
      <c r="D106" s="16">
        <v>22</v>
      </c>
      <c r="E106" s="16">
        <v>28</v>
      </c>
      <c r="F106" s="41">
        <f t="shared" si="17"/>
        <v>0.70967741935483875</v>
      </c>
      <c r="G106" s="41">
        <f t="shared" si="18"/>
        <v>0.90322580645161288</v>
      </c>
      <c r="Q106" s="15" t="s">
        <v>220</v>
      </c>
      <c r="R106" s="15" t="s">
        <v>185</v>
      </c>
      <c r="S106" s="16">
        <v>19</v>
      </c>
      <c r="T106" s="16">
        <v>9</v>
      </c>
      <c r="U106" s="16">
        <v>11</v>
      </c>
      <c r="V106" s="41">
        <f t="shared" si="15"/>
        <v>0.47368421052631576</v>
      </c>
      <c r="W106" s="41">
        <f t="shared" si="16"/>
        <v>0.57894736842105265</v>
      </c>
    </row>
    <row r="107" spans="1:23" x14ac:dyDescent="0.25">
      <c r="A107" s="15" t="s">
        <v>154</v>
      </c>
      <c r="B107" s="15" t="s">
        <v>237</v>
      </c>
      <c r="C107" s="16">
        <v>51</v>
      </c>
      <c r="D107" s="16">
        <v>37</v>
      </c>
      <c r="E107" s="16">
        <v>46</v>
      </c>
      <c r="F107" s="41">
        <f t="shared" si="17"/>
        <v>0.72549019607843135</v>
      </c>
      <c r="G107" s="41">
        <f t="shared" si="18"/>
        <v>0.90196078431372551</v>
      </c>
      <c r="Q107" s="15" t="s">
        <v>111</v>
      </c>
      <c r="R107" s="15" t="s">
        <v>185</v>
      </c>
      <c r="S107" s="16">
        <v>21</v>
      </c>
      <c r="T107" s="16">
        <v>10</v>
      </c>
      <c r="U107" s="16">
        <v>17</v>
      </c>
      <c r="V107" s="41">
        <f t="shared" si="15"/>
        <v>0.47619047619047616</v>
      </c>
      <c r="W107" s="41">
        <f t="shared" si="16"/>
        <v>0.80952380952380953</v>
      </c>
    </row>
    <row r="108" spans="1:23" x14ac:dyDescent="0.25">
      <c r="A108" s="15" t="s">
        <v>111</v>
      </c>
      <c r="B108" s="15" t="s">
        <v>112</v>
      </c>
      <c r="C108" s="16">
        <v>56</v>
      </c>
      <c r="D108" s="16">
        <v>24</v>
      </c>
      <c r="E108" s="16">
        <v>36</v>
      </c>
      <c r="F108" s="41">
        <f t="shared" si="17"/>
        <v>0.42857142857142855</v>
      </c>
      <c r="G108" s="41">
        <f t="shared" si="18"/>
        <v>0.6428571428571429</v>
      </c>
      <c r="Q108" s="15" t="s">
        <v>198</v>
      </c>
      <c r="R108" s="15" t="s">
        <v>185</v>
      </c>
      <c r="S108" s="16">
        <v>29</v>
      </c>
      <c r="T108" s="16">
        <v>16</v>
      </c>
      <c r="U108" s="16">
        <v>24</v>
      </c>
      <c r="V108" s="41">
        <f t="shared" si="15"/>
        <v>0.55172413793103448</v>
      </c>
      <c r="W108" s="41">
        <f t="shared" si="16"/>
        <v>0.82758620689655171</v>
      </c>
    </row>
    <row r="109" spans="1:23" x14ac:dyDescent="0.25">
      <c r="A109" s="15" t="s">
        <v>64</v>
      </c>
      <c r="B109" s="15" t="s">
        <v>112</v>
      </c>
      <c r="C109" s="16">
        <v>13</v>
      </c>
      <c r="D109" s="16">
        <v>12</v>
      </c>
      <c r="E109" s="16">
        <v>12</v>
      </c>
      <c r="F109" s="41">
        <f t="shared" si="17"/>
        <v>0.92307692307692313</v>
      </c>
      <c r="G109" s="41">
        <f t="shared" si="18"/>
        <v>0.92307692307692313</v>
      </c>
      <c r="Q109" s="15" t="s">
        <v>159</v>
      </c>
      <c r="R109" s="15" t="s">
        <v>185</v>
      </c>
      <c r="S109" s="16">
        <v>29</v>
      </c>
      <c r="T109" s="16">
        <v>24</v>
      </c>
      <c r="U109" s="16">
        <v>24</v>
      </c>
      <c r="V109" s="41">
        <f t="shared" si="15"/>
        <v>0.82758620689655171</v>
      </c>
      <c r="W109" s="41">
        <f t="shared" si="16"/>
        <v>0.82758620689655171</v>
      </c>
    </row>
    <row r="110" spans="1:23" x14ac:dyDescent="0.25">
      <c r="A110" s="15" t="s">
        <v>178</v>
      </c>
      <c r="B110" s="15" t="s">
        <v>179</v>
      </c>
      <c r="C110" s="16">
        <v>15</v>
      </c>
      <c r="D110" s="16">
        <v>13</v>
      </c>
      <c r="E110" s="16">
        <v>13</v>
      </c>
      <c r="F110" s="41">
        <f t="shared" si="17"/>
        <v>0.8666666666666667</v>
      </c>
      <c r="G110" s="41">
        <f t="shared" si="18"/>
        <v>0.8666666666666667</v>
      </c>
      <c r="Q110" s="15" t="s">
        <v>130</v>
      </c>
      <c r="R110" s="15" t="s">
        <v>185</v>
      </c>
      <c r="S110" s="16">
        <v>17</v>
      </c>
      <c r="T110" s="16">
        <v>16</v>
      </c>
      <c r="U110" s="16">
        <v>17</v>
      </c>
      <c r="V110" s="41">
        <f t="shared" si="15"/>
        <v>0.94117647058823528</v>
      </c>
      <c r="W110" s="41">
        <f t="shared" si="16"/>
        <v>1</v>
      </c>
    </row>
    <row r="111" spans="1:23" x14ac:dyDescent="0.25">
      <c r="A111" s="15" t="s">
        <v>148</v>
      </c>
      <c r="B111" s="15" t="s">
        <v>161</v>
      </c>
      <c r="C111" s="16">
        <v>83</v>
      </c>
      <c r="D111" s="16">
        <v>61</v>
      </c>
      <c r="E111" s="16">
        <v>68</v>
      </c>
      <c r="F111" s="41">
        <f t="shared" si="17"/>
        <v>0.73493975903614461</v>
      </c>
      <c r="G111" s="41">
        <f t="shared" si="18"/>
        <v>0.81927710843373491</v>
      </c>
      <c r="Q111" s="15" t="s">
        <v>178</v>
      </c>
      <c r="R111" s="15" t="s">
        <v>251</v>
      </c>
      <c r="S111" s="16">
        <v>15</v>
      </c>
      <c r="T111" s="16">
        <v>12</v>
      </c>
      <c r="U111" s="16">
        <v>12</v>
      </c>
      <c r="V111" s="41">
        <f t="shared" si="15"/>
        <v>0.8</v>
      </c>
      <c r="W111" s="41">
        <f t="shared" si="16"/>
        <v>0.8</v>
      </c>
    </row>
    <row r="112" spans="1:23" x14ac:dyDescent="0.25">
      <c r="A112" s="15" t="s">
        <v>159</v>
      </c>
      <c r="B112" s="15" t="s">
        <v>161</v>
      </c>
      <c r="C112" s="16">
        <v>295</v>
      </c>
      <c r="D112" s="16">
        <v>223</v>
      </c>
      <c r="E112" s="16">
        <v>246</v>
      </c>
      <c r="F112" s="41">
        <f t="shared" si="17"/>
        <v>0.75593220338983047</v>
      </c>
      <c r="G112" s="41">
        <f t="shared" si="18"/>
        <v>0.83389830508474572</v>
      </c>
      <c r="Q112" s="15" t="s">
        <v>178</v>
      </c>
      <c r="R112" s="15" t="s">
        <v>180</v>
      </c>
      <c r="S112" s="16">
        <v>35</v>
      </c>
      <c r="T112" s="16">
        <v>24</v>
      </c>
      <c r="U112" s="16">
        <v>26</v>
      </c>
      <c r="V112" s="41">
        <f t="shared" si="15"/>
        <v>0.68571428571428572</v>
      </c>
      <c r="W112" s="41">
        <f t="shared" si="16"/>
        <v>0.74285714285714288</v>
      </c>
    </row>
    <row r="113" spans="1:23" x14ac:dyDescent="0.25">
      <c r="A113" s="15" t="s">
        <v>246</v>
      </c>
      <c r="B113" s="15" t="s">
        <v>161</v>
      </c>
      <c r="C113" s="16">
        <v>10</v>
      </c>
      <c r="D113" s="16">
        <v>10</v>
      </c>
      <c r="E113" s="16">
        <v>10</v>
      </c>
      <c r="F113" s="41">
        <f t="shared" si="17"/>
        <v>1</v>
      </c>
      <c r="G113" s="41">
        <f t="shared" si="18"/>
        <v>1</v>
      </c>
      <c r="Q113" s="15" t="s">
        <v>121</v>
      </c>
      <c r="R113" s="15" t="s">
        <v>127</v>
      </c>
      <c r="S113" s="16">
        <v>37</v>
      </c>
      <c r="T113" s="16">
        <v>37</v>
      </c>
      <c r="U113" s="16">
        <v>37</v>
      </c>
      <c r="V113" s="41">
        <f t="shared" si="15"/>
        <v>1</v>
      </c>
      <c r="W113" s="41">
        <f t="shared" si="16"/>
        <v>1</v>
      </c>
    </row>
    <row r="114" spans="1:23" x14ac:dyDescent="0.25">
      <c r="A114" s="15" t="s">
        <v>256</v>
      </c>
      <c r="B114" s="15" t="s">
        <v>161</v>
      </c>
      <c r="C114" s="16">
        <v>3</v>
      </c>
      <c r="D114" s="16">
        <v>3</v>
      </c>
      <c r="E114" s="16">
        <v>3</v>
      </c>
      <c r="F114" s="41">
        <f t="shared" si="17"/>
        <v>1</v>
      </c>
      <c r="G114" s="41">
        <f t="shared" si="18"/>
        <v>1</v>
      </c>
      <c r="Q114" s="15" t="s">
        <v>222</v>
      </c>
      <c r="R114" s="15" t="s">
        <v>223</v>
      </c>
      <c r="S114" s="16">
        <v>10</v>
      </c>
      <c r="T114" s="16">
        <v>9</v>
      </c>
      <c r="U114" s="16">
        <v>10</v>
      </c>
      <c r="V114" s="41">
        <f t="shared" si="15"/>
        <v>0.9</v>
      </c>
      <c r="W114" s="41">
        <f t="shared" si="16"/>
        <v>1</v>
      </c>
    </row>
    <row r="115" spans="1:23" x14ac:dyDescent="0.25">
      <c r="A115" s="15" t="s">
        <v>163</v>
      </c>
      <c r="B115" s="15" t="s">
        <v>164</v>
      </c>
      <c r="C115" s="16">
        <v>12</v>
      </c>
      <c r="D115" s="16">
        <v>10</v>
      </c>
      <c r="E115" s="16">
        <v>10</v>
      </c>
      <c r="F115" s="41">
        <f t="shared" si="17"/>
        <v>0.83333333333333337</v>
      </c>
      <c r="G115" s="41">
        <f t="shared" si="18"/>
        <v>0.83333333333333337</v>
      </c>
      <c r="Q115" s="15" t="s">
        <v>220</v>
      </c>
      <c r="R115" s="15" t="s">
        <v>171</v>
      </c>
      <c r="S115" s="16">
        <v>24</v>
      </c>
      <c r="T115" s="16">
        <v>12</v>
      </c>
      <c r="U115" s="16">
        <v>18</v>
      </c>
      <c r="V115" s="41">
        <f t="shared" si="15"/>
        <v>0.5</v>
      </c>
      <c r="W115" s="41">
        <f t="shared" si="16"/>
        <v>0.75</v>
      </c>
    </row>
    <row r="116" spans="1:23" x14ac:dyDescent="0.25">
      <c r="A116" s="15" t="s">
        <v>182</v>
      </c>
      <c r="B116" s="15" t="s">
        <v>184</v>
      </c>
      <c r="C116" s="16">
        <v>32</v>
      </c>
      <c r="D116" s="16">
        <v>31</v>
      </c>
      <c r="E116" s="16">
        <v>31</v>
      </c>
      <c r="F116" s="41">
        <f t="shared" si="17"/>
        <v>0.96875</v>
      </c>
      <c r="G116" s="41">
        <f t="shared" si="18"/>
        <v>0.96875</v>
      </c>
      <c r="Q116" s="15" t="s">
        <v>154</v>
      </c>
      <c r="R116" s="15" t="s">
        <v>171</v>
      </c>
      <c r="S116" s="16">
        <v>37</v>
      </c>
      <c r="T116" s="16">
        <v>28</v>
      </c>
      <c r="U116" s="16">
        <v>34</v>
      </c>
      <c r="V116" s="41">
        <f t="shared" si="15"/>
        <v>0.7567567567567568</v>
      </c>
      <c r="W116" s="41">
        <f t="shared" si="16"/>
        <v>0.91891891891891897</v>
      </c>
    </row>
    <row r="117" spans="1:23" x14ac:dyDescent="0.25">
      <c r="A117" s="15" t="s">
        <v>163</v>
      </c>
      <c r="B117" s="15" t="s">
        <v>176</v>
      </c>
      <c r="C117" s="16">
        <v>19</v>
      </c>
      <c r="D117" s="16">
        <v>16</v>
      </c>
      <c r="E117" s="16">
        <v>18</v>
      </c>
      <c r="F117" s="41">
        <f t="shared" si="17"/>
        <v>0.84210526315789469</v>
      </c>
      <c r="G117" s="41">
        <f t="shared" si="18"/>
        <v>0.94736842105263153</v>
      </c>
      <c r="Q117" s="15" t="s">
        <v>227</v>
      </c>
      <c r="R117" s="15" t="s">
        <v>171</v>
      </c>
      <c r="S117" s="16">
        <v>19</v>
      </c>
      <c r="T117" s="16">
        <v>15</v>
      </c>
      <c r="U117" s="16">
        <v>17</v>
      </c>
      <c r="V117" s="41">
        <f t="shared" si="15"/>
        <v>0.78947368421052633</v>
      </c>
      <c r="W117" s="41">
        <f t="shared" si="16"/>
        <v>0.89473684210526316</v>
      </c>
    </row>
    <row r="118" spans="1:23" x14ac:dyDescent="0.25">
      <c r="A118" s="15" t="s">
        <v>217</v>
      </c>
      <c r="B118" s="15" t="s">
        <v>245</v>
      </c>
      <c r="C118" s="16">
        <v>18</v>
      </c>
      <c r="D118" s="16">
        <v>9</v>
      </c>
      <c r="E118" s="16">
        <v>13</v>
      </c>
      <c r="F118" s="41">
        <f t="shared" si="17"/>
        <v>0.5</v>
      </c>
      <c r="G118" s="41">
        <f t="shared" si="18"/>
        <v>0.72222222222222221</v>
      </c>
      <c r="Q118" s="15" t="s">
        <v>198</v>
      </c>
      <c r="R118" s="15" t="s">
        <v>171</v>
      </c>
      <c r="S118" s="16">
        <v>19</v>
      </c>
      <c r="T118" s="16">
        <v>16</v>
      </c>
      <c r="U118" s="16">
        <v>17</v>
      </c>
      <c r="V118" s="41">
        <f t="shared" si="15"/>
        <v>0.84210526315789469</v>
      </c>
      <c r="W118" s="41">
        <f t="shared" si="16"/>
        <v>0.89473684210526316</v>
      </c>
    </row>
    <row r="119" spans="1:23" x14ac:dyDescent="0.25">
      <c r="A119" s="15" t="s">
        <v>163</v>
      </c>
      <c r="B119" s="15" t="s">
        <v>177</v>
      </c>
      <c r="C119" s="16">
        <v>6</v>
      </c>
      <c r="D119" s="16">
        <v>6</v>
      </c>
      <c r="E119" s="16">
        <v>6</v>
      </c>
      <c r="F119" s="41">
        <f t="shared" si="17"/>
        <v>1</v>
      </c>
      <c r="G119" s="41">
        <f t="shared" si="18"/>
        <v>1</v>
      </c>
      <c r="Q119" s="15" t="s">
        <v>178</v>
      </c>
      <c r="R119" s="15" t="s">
        <v>252</v>
      </c>
      <c r="S119" s="16">
        <v>15</v>
      </c>
      <c r="T119" s="16">
        <v>13</v>
      </c>
      <c r="U119" s="16">
        <v>13</v>
      </c>
      <c r="V119" s="41">
        <f t="shared" si="15"/>
        <v>0.8666666666666667</v>
      </c>
      <c r="W119" s="41">
        <f t="shared" si="16"/>
        <v>0.8666666666666667</v>
      </c>
    </row>
    <row r="120" spans="1:23" x14ac:dyDescent="0.25">
      <c r="A120" s="15" t="s">
        <v>246</v>
      </c>
      <c r="B120" s="15" t="s">
        <v>247</v>
      </c>
      <c r="C120" s="16">
        <v>15</v>
      </c>
      <c r="D120" s="16">
        <v>12</v>
      </c>
      <c r="E120" s="16">
        <v>13</v>
      </c>
      <c r="F120" s="41">
        <f t="shared" si="17"/>
        <v>0.8</v>
      </c>
      <c r="G120" s="41">
        <f t="shared" si="18"/>
        <v>0.8666666666666667</v>
      </c>
      <c r="Q120" s="15" t="s">
        <v>222</v>
      </c>
      <c r="R120" s="15" t="s">
        <v>224</v>
      </c>
      <c r="S120" s="16">
        <v>15</v>
      </c>
      <c r="T120" s="16">
        <v>12</v>
      </c>
      <c r="U120" s="16">
        <v>15</v>
      </c>
      <c r="V120" s="41">
        <f t="shared" si="15"/>
        <v>0.8</v>
      </c>
      <c r="W120" s="41">
        <f t="shared" si="16"/>
        <v>1</v>
      </c>
    </row>
    <row r="121" spans="1:23" x14ac:dyDescent="0.25">
      <c r="A121" s="15" t="s">
        <v>159</v>
      </c>
      <c r="B121" s="15" t="s">
        <v>162</v>
      </c>
      <c r="C121" s="16">
        <v>44</v>
      </c>
      <c r="D121" s="16">
        <v>25</v>
      </c>
      <c r="E121" s="16">
        <v>28</v>
      </c>
      <c r="F121" s="41">
        <f t="shared" si="17"/>
        <v>0.56818181818181823</v>
      </c>
      <c r="G121" s="41">
        <f t="shared" si="18"/>
        <v>0.63636363636363635</v>
      </c>
      <c r="Q121" s="15" t="s">
        <v>220</v>
      </c>
      <c r="R121" s="15" t="s">
        <v>181</v>
      </c>
      <c r="S121" s="16">
        <v>25</v>
      </c>
      <c r="T121" s="16">
        <v>9</v>
      </c>
      <c r="U121" s="16">
        <v>13</v>
      </c>
      <c r="V121" s="41">
        <f t="shared" si="15"/>
        <v>0.36</v>
      </c>
      <c r="W121" s="41">
        <f t="shared" si="16"/>
        <v>0.52</v>
      </c>
    </row>
    <row r="122" spans="1:23" x14ac:dyDescent="0.25">
      <c r="A122" s="15" t="s">
        <v>159</v>
      </c>
      <c r="B122" s="15" t="s">
        <v>175</v>
      </c>
      <c r="C122" s="16">
        <v>31</v>
      </c>
      <c r="D122" s="16">
        <v>28</v>
      </c>
      <c r="E122" s="16">
        <v>30</v>
      </c>
      <c r="F122" s="41">
        <f t="shared" si="17"/>
        <v>0.90322580645161288</v>
      </c>
      <c r="G122" s="41">
        <f t="shared" si="18"/>
        <v>0.967741935483871</v>
      </c>
      <c r="Q122" s="15" t="s">
        <v>254</v>
      </c>
      <c r="R122" s="15" t="s">
        <v>181</v>
      </c>
      <c r="S122" s="16">
        <v>4</v>
      </c>
      <c r="T122" s="16">
        <v>3</v>
      </c>
      <c r="U122" s="16">
        <v>3</v>
      </c>
      <c r="V122" s="41">
        <f t="shared" si="15"/>
        <v>0.75</v>
      </c>
      <c r="W122" s="41">
        <f t="shared" si="16"/>
        <v>0.75</v>
      </c>
    </row>
    <row r="123" spans="1:23" x14ac:dyDescent="0.25">
      <c r="A123" s="15" t="s">
        <v>174</v>
      </c>
      <c r="B123" s="15" t="s">
        <v>175</v>
      </c>
      <c r="C123" s="16">
        <v>4</v>
      </c>
      <c r="D123" s="16">
        <v>4</v>
      </c>
      <c r="E123" s="16">
        <v>4</v>
      </c>
      <c r="F123" s="41">
        <f t="shared" si="17"/>
        <v>1</v>
      </c>
      <c r="G123" s="41">
        <f t="shared" si="18"/>
        <v>1</v>
      </c>
      <c r="Q123" s="15" t="s">
        <v>222</v>
      </c>
      <c r="R123" s="15" t="s">
        <v>181</v>
      </c>
      <c r="S123" s="16">
        <v>9</v>
      </c>
      <c r="T123" s="16">
        <v>7</v>
      </c>
      <c r="U123" s="16">
        <v>7</v>
      </c>
      <c r="V123" s="41">
        <f t="shared" si="15"/>
        <v>0.77777777777777779</v>
      </c>
      <c r="W123" s="41">
        <f t="shared" si="16"/>
        <v>0.77777777777777779</v>
      </c>
    </row>
    <row r="124" spans="1:23" x14ac:dyDescent="0.25">
      <c r="A124" s="15" t="s">
        <v>222</v>
      </c>
      <c r="B124" s="15" t="s">
        <v>216</v>
      </c>
      <c r="C124" s="16">
        <v>12</v>
      </c>
      <c r="D124" s="16">
        <v>5</v>
      </c>
      <c r="E124" s="16">
        <v>6</v>
      </c>
      <c r="F124" s="41">
        <f t="shared" si="17"/>
        <v>0.41666666666666669</v>
      </c>
      <c r="G124" s="41">
        <f t="shared" si="18"/>
        <v>0.5</v>
      </c>
      <c r="Q124" s="15" t="s">
        <v>178</v>
      </c>
      <c r="R124" s="15" t="s">
        <v>181</v>
      </c>
      <c r="S124" s="16">
        <v>26</v>
      </c>
      <c r="T124" s="16">
        <v>24</v>
      </c>
      <c r="U124" s="16">
        <v>24</v>
      </c>
      <c r="V124" s="41">
        <f t="shared" si="15"/>
        <v>0.92307692307692313</v>
      </c>
      <c r="W124" s="41">
        <f t="shared" si="16"/>
        <v>0.92307692307692313</v>
      </c>
    </row>
    <row r="125" spans="1:23" x14ac:dyDescent="0.25">
      <c r="A125" s="15" t="s">
        <v>159</v>
      </c>
      <c r="B125" s="15" t="s">
        <v>216</v>
      </c>
      <c r="C125" s="16">
        <v>24</v>
      </c>
      <c r="D125" s="16">
        <v>18</v>
      </c>
      <c r="E125" s="16">
        <v>21</v>
      </c>
      <c r="F125" s="41">
        <f t="shared" si="17"/>
        <v>0.75</v>
      </c>
      <c r="G125" s="41">
        <f t="shared" si="18"/>
        <v>0.875</v>
      </c>
      <c r="Q125" s="15" t="s">
        <v>111</v>
      </c>
      <c r="R125" s="15" t="s">
        <v>186</v>
      </c>
      <c r="S125" s="16">
        <v>27</v>
      </c>
      <c r="T125" s="16">
        <v>18</v>
      </c>
      <c r="U125" s="16">
        <v>23</v>
      </c>
      <c r="V125" s="41">
        <f t="shared" si="15"/>
        <v>0.66666666666666663</v>
      </c>
      <c r="W125" s="41">
        <f t="shared" si="16"/>
        <v>0.85185185185185186</v>
      </c>
    </row>
    <row r="126" spans="1:23" x14ac:dyDescent="0.25">
      <c r="A126" s="15" t="s">
        <v>169</v>
      </c>
      <c r="B126" s="15" t="s">
        <v>216</v>
      </c>
      <c r="C126" s="16">
        <v>26</v>
      </c>
      <c r="D126" s="16">
        <v>25</v>
      </c>
      <c r="E126" s="16">
        <v>26</v>
      </c>
      <c r="F126" s="41">
        <f t="shared" si="17"/>
        <v>0.96153846153846156</v>
      </c>
      <c r="G126" s="41">
        <f t="shared" si="18"/>
        <v>1</v>
      </c>
      <c r="Q126" s="15" t="s">
        <v>115</v>
      </c>
      <c r="R126" s="15" t="s">
        <v>186</v>
      </c>
      <c r="S126" s="16">
        <v>13</v>
      </c>
      <c r="T126" s="16">
        <v>11</v>
      </c>
      <c r="U126" s="16">
        <v>12</v>
      </c>
      <c r="V126" s="41">
        <f t="shared" si="15"/>
        <v>0.84615384615384615</v>
      </c>
      <c r="W126" s="41">
        <f t="shared" si="16"/>
        <v>0.92307692307692313</v>
      </c>
    </row>
    <row r="127" spans="1:23" x14ac:dyDescent="0.25">
      <c r="A127" s="15" t="s">
        <v>121</v>
      </c>
      <c r="B127" s="15" t="s">
        <v>122</v>
      </c>
      <c r="C127" s="16">
        <v>30</v>
      </c>
      <c r="D127" s="16">
        <v>25</v>
      </c>
      <c r="E127" s="16">
        <v>30</v>
      </c>
      <c r="F127" s="41">
        <f t="shared" si="17"/>
        <v>0.83333333333333337</v>
      </c>
      <c r="G127" s="41">
        <f t="shared" si="18"/>
        <v>1</v>
      </c>
      <c r="Q127" s="15" t="s">
        <v>178</v>
      </c>
      <c r="R127" s="15" t="s">
        <v>186</v>
      </c>
      <c r="S127" s="16">
        <v>16</v>
      </c>
      <c r="T127" s="16">
        <v>15</v>
      </c>
      <c r="U127" s="16">
        <v>15</v>
      </c>
      <c r="V127" s="41">
        <f t="shared" si="15"/>
        <v>0.9375</v>
      </c>
      <c r="W127" s="41">
        <f t="shared" si="16"/>
        <v>0.9375</v>
      </c>
    </row>
    <row r="128" spans="1:23" x14ac:dyDescent="0.25">
      <c r="A128" s="15" t="s">
        <v>220</v>
      </c>
      <c r="B128" s="15" t="s">
        <v>152</v>
      </c>
      <c r="C128" s="16">
        <v>48</v>
      </c>
      <c r="D128" s="16">
        <v>26</v>
      </c>
      <c r="E128" s="16">
        <v>40</v>
      </c>
      <c r="F128" s="41">
        <f t="shared" si="17"/>
        <v>0.54166666666666663</v>
      </c>
      <c r="G128" s="41">
        <f t="shared" si="18"/>
        <v>0.83333333333333337</v>
      </c>
      <c r="Q128" s="15" t="s">
        <v>227</v>
      </c>
      <c r="R128" s="15" t="s">
        <v>228</v>
      </c>
      <c r="S128" s="16">
        <v>15</v>
      </c>
      <c r="T128" s="16">
        <v>10</v>
      </c>
      <c r="U128" s="16">
        <v>10</v>
      </c>
      <c r="V128" s="41">
        <f t="shared" si="15"/>
        <v>0.66666666666666663</v>
      </c>
      <c r="W128" s="41">
        <f t="shared" si="16"/>
        <v>0.66666666666666663</v>
      </c>
    </row>
    <row r="129" spans="1:23" x14ac:dyDescent="0.25">
      <c r="A129" s="15" t="s">
        <v>151</v>
      </c>
      <c r="B129" s="15" t="s">
        <v>152</v>
      </c>
      <c r="C129" s="16">
        <v>50</v>
      </c>
      <c r="D129" s="16">
        <v>34</v>
      </c>
      <c r="E129" s="16">
        <v>42</v>
      </c>
      <c r="F129" s="41">
        <f t="shared" si="17"/>
        <v>0.68</v>
      </c>
      <c r="G129" s="41">
        <f t="shared" si="18"/>
        <v>0.84</v>
      </c>
      <c r="Q129" s="15" t="s">
        <v>154</v>
      </c>
      <c r="R129" s="15" t="s">
        <v>238</v>
      </c>
      <c r="S129" s="16">
        <v>33</v>
      </c>
      <c r="T129" s="16">
        <v>20</v>
      </c>
      <c r="U129" s="16">
        <v>24</v>
      </c>
      <c r="V129" s="41">
        <f t="shared" ref="V129:V163" si="19">T129/S129</f>
        <v>0.60606060606060608</v>
      </c>
      <c r="W129" s="41">
        <f t="shared" ref="W129:W163" si="20">U129/S129</f>
        <v>0.72727272727272729</v>
      </c>
    </row>
    <row r="130" spans="1:23" x14ac:dyDescent="0.25">
      <c r="A130" s="15" t="s">
        <v>130</v>
      </c>
      <c r="B130" s="15" t="s">
        <v>152</v>
      </c>
      <c r="C130" s="16">
        <v>51</v>
      </c>
      <c r="D130" s="16">
        <v>39</v>
      </c>
      <c r="E130" s="16">
        <v>41</v>
      </c>
      <c r="F130" s="41">
        <f t="shared" ref="F130:F161" si="21">D130/C130</f>
        <v>0.76470588235294112</v>
      </c>
      <c r="G130" s="41">
        <f t="shared" ref="G130:G161" si="22">E130/C130</f>
        <v>0.80392156862745101</v>
      </c>
      <c r="Q130" s="15" t="s">
        <v>220</v>
      </c>
      <c r="R130" s="15" t="s">
        <v>193</v>
      </c>
      <c r="S130" s="16">
        <v>25</v>
      </c>
      <c r="T130" s="16">
        <v>23</v>
      </c>
      <c r="U130" s="16">
        <v>24</v>
      </c>
      <c r="V130" s="41">
        <f t="shared" si="19"/>
        <v>0.92</v>
      </c>
      <c r="W130" s="41">
        <f t="shared" si="20"/>
        <v>0.96</v>
      </c>
    </row>
    <row r="131" spans="1:23" x14ac:dyDescent="0.25">
      <c r="A131" s="15" t="s">
        <v>130</v>
      </c>
      <c r="B131" s="15" t="s">
        <v>212</v>
      </c>
      <c r="C131" s="16">
        <v>42</v>
      </c>
      <c r="D131" s="16">
        <v>27</v>
      </c>
      <c r="E131" s="16">
        <v>31</v>
      </c>
      <c r="F131" s="41">
        <f t="shared" si="21"/>
        <v>0.6428571428571429</v>
      </c>
      <c r="G131" s="41">
        <f t="shared" si="22"/>
        <v>0.73809523809523814</v>
      </c>
      <c r="Q131" s="15" t="s">
        <v>115</v>
      </c>
      <c r="R131" s="15" t="s">
        <v>193</v>
      </c>
      <c r="S131" s="16">
        <v>30</v>
      </c>
      <c r="T131" s="16">
        <v>28</v>
      </c>
      <c r="U131" s="16">
        <v>28</v>
      </c>
      <c r="V131" s="41">
        <f t="shared" si="19"/>
        <v>0.93333333333333335</v>
      </c>
      <c r="W131" s="41">
        <f t="shared" si="20"/>
        <v>0.93333333333333335</v>
      </c>
    </row>
    <row r="132" spans="1:23" x14ac:dyDescent="0.25">
      <c r="A132" s="15" t="s">
        <v>135</v>
      </c>
      <c r="B132" s="15" t="s">
        <v>136</v>
      </c>
      <c r="C132" s="16">
        <v>122</v>
      </c>
      <c r="D132" s="16">
        <v>70</v>
      </c>
      <c r="E132" s="16">
        <v>98</v>
      </c>
      <c r="F132" s="41">
        <f t="shared" si="21"/>
        <v>0.57377049180327866</v>
      </c>
      <c r="G132" s="41">
        <f t="shared" si="22"/>
        <v>0.80327868852459017</v>
      </c>
      <c r="Q132" s="15" t="s">
        <v>178</v>
      </c>
      <c r="R132" s="15" t="s">
        <v>253</v>
      </c>
      <c r="S132" s="16">
        <v>10</v>
      </c>
      <c r="T132" s="16">
        <v>9</v>
      </c>
      <c r="U132" s="16">
        <v>9</v>
      </c>
      <c r="V132" s="41">
        <f t="shared" si="19"/>
        <v>0.9</v>
      </c>
      <c r="W132" s="41">
        <f t="shared" si="20"/>
        <v>0.9</v>
      </c>
    </row>
    <row r="133" spans="1:23" x14ac:dyDescent="0.25">
      <c r="A133" s="15" t="s">
        <v>159</v>
      </c>
      <c r="B133" s="15" t="s">
        <v>136</v>
      </c>
      <c r="C133" s="16">
        <v>29</v>
      </c>
      <c r="D133" s="16">
        <v>28</v>
      </c>
      <c r="E133" s="16">
        <v>28</v>
      </c>
      <c r="F133" s="41">
        <f t="shared" si="21"/>
        <v>0.96551724137931039</v>
      </c>
      <c r="G133" s="41">
        <f t="shared" si="22"/>
        <v>0.96551724137931039</v>
      </c>
      <c r="Q133" s="15" t="s">
        <v>115</v>
      </c>
      <c r="R133" s="15" t="s">
        <v>194</v>
      </c>
      <c r="S133" s="16">
        <v>26</v>
      </c>
      <c r="T133" s="16">
        <v>19</v>
      </c>
      <c r="U133" s="16">
        <v>19</v>
      </c>
      <c r="V133" s="41">
        <f t="shared" si="19"/>
        <v>0.73076923076923073</v>
      </c>
      <c r="W133" s="41">
        <f t="shared" si="20"/>
        <v>0.73076923076923073</v>
      </c>
    </row>
    <row r="134" spans="1:23" x14ac:dyDescent="0.25">
      <c r="A134" s="15" t="s">
        <v>130</v>
      </c>
      <c r="B134" s="15" t="s">
        <v>134</v>
      </c>
      <c r="C134" s="16">
        <v>103</v>
      </c>
      <c r="D134" s="16">
        <v>78</v>
      </c>
      <c r="E134" s="16">
        <v>85</v>
      </c>
      <c r="F134" s="41">
        <f t="shared" si="21"/>
        <v>0.75728155339805825</v>
      </c>
      <c r="G134" s="41">
        <f t="shared" si="22"/>
        <v>0.82524271844660191</v>
      </c>
      <c r="Q134" s="15" t="s">
        <v>220</v>
      </c>
      <c r="R134" s="15" t="s">
        <v>194</v>
      </c>
      <c r="S134" s="16">
        <v>20</v>
      </c>
      <c r="T134" s="16">
        <v>16</v>
      </c>
      <c r="U134" s="16">
        <v>19</v>
      </c>
      <c r="V134" s="41">
        <f t="shared" si="19"/>
        <v>0.8</v>
      </c>
      <c r="W134" s="41">
        <f t="shared" si="20"/>
        <v>0.95</v>
      </c>
    </row>
    <row r="135" spans="1:23" x14ac:dyDescent="0.25">
      <c r="A135" s="15" t="s">
        <v>121</v>
      </c>
      <c r="B135" s="15" t="s">
        <v>123</v>
      </c>
      <c r="C135" s="16">
        <v>74</v>
      </c>
      <c r="D135" s="16">
        <v>54</v>
      </c>
      <c r="E135" s="16">
        <v>63</v>
      </c>
      <c r="F135" s="41">
        <f t="shared" si="21"/>
        <v>0.72972972972972971</v>
      </c>
      <c r="G135" s="41">
        <f t="shared" si="22"/>
        <v>0.85135135135135132</v>
      </c>
      <c r="Q135" s="15" t="s">
        <v>115</v>
      </c>
      <c r="R135" s="15" t="s">
        <v>195</v>
      </c>
      <c r="S135" s="16">
        <v>25</v>
      </c>
      <c r="T135" s="16">
        <v>22</v>
      </c>
      <c r="U135" s="16">
        <v>22</v>
      </c>
      <c r="V135" s="41">
        <f t="shared" si="19"/>
        <v>0.88</v>
      </c>
      <c r="W135" s="41">
        <f t="shared" si="20"/>
        <v>0.88</v>
      </c>
    </row>
    <row r="136" spans="1:23" x14ac:dyDescent="0.25">
      <c r="A136" s="15" t="s">
        <v>149</v>
      </c>
      <c r="B136" s="15" t="s">
        <v>150</v>
      </c>
      <c r="C136" s="16">
        <v>89</v>
      </c>
      <c r="D136" s="16">
        <v>72</v>
      </c>
      <c r="E136" s="16">
        <v>74</v>
      </c>
      <c r="F136" s="41">
        <f t="shared" si="21"/>
        <v>0.8089887640449438</v>
      </c>
      <c r="G136" s="41">
        <f t="shared" si="22"/>
        <v>0.8314606741573034</v>
      </c>
      <c r="Q136" s="15" t="s">
        <v>159</v>
      </c>
      <c r="R136" s="15" t="s">
        <v>221</v>
      </c>
      <c r="S136" s="16">
        <v>18</v>
      </c>
      <c r="T136" s="16">
        <v>13</v>
      </c>
      <c r="U136" s="16">
        <v>16</v>
      </c>
      <c r="V136" s="41">
        <f t="shared" si="19"/>
        <v>0.72222222222222221</v>
      </c>
      <c r="W136" s="41">
        <f t="shared" si="20"/>
        <v>0.88888888888888884</v>
      </c>
    </row>
    <row r="137" spans="1:23" x14ac:dyDescent="0.25">
      <c r="A137" s="15" t="s">
        <v>121</v>
      </c>
      <c r="B137" s="15" t="s">
        <v>124</v>
      </c>
      <c r="C137" s="16">
        <v>6</v>
      </c>
      <c r="D137" s="16">
        <v>6</v>
      </c>
      <c r="E137" s="16">
        <v>6</v>
      </c>
      <c r="F137" s="41">
        <f t="shared" si="21"/>
        <v>1</v>
      </c>
      <c r="G137" s="41">
        <f t="shared" si="22"/>
        <v>1</v>
      </c>
      <c r="Q137" s="15" t="s">
        <v>220</v>
      </c>
      <c r="R137" s="15" t="s">
        <v>221</v>
      </c>
      <c r="S137" s="16">
        <v>19</v>
      </c>
      <c r="T137" s="16">
        <v>17</v>
      </c>
      <c r="U137" s="16">
        <v>18</v>
      </c>
      <c r="V137" s="41">
        <f t="shared" si="19"/>
        <v>0.89473684210526316</v>
      </c>
      <c r="W137" s="41">
        <f t="shared" si="20"/>
        <v>0.94736842105263153</v>
      </c>
    </row>
    <row r="138" spans="1:23" x14ac:dyDescent="0.25">
      <c r="A138" s="15" t="s">
        <v>159</v>
      </c>
      <c r="B138" s="15" t="s">
        <v>125</v>
      </c>
      <c r="C138" s="16">
        <v>28</v>
      </c>
      <c r="D138" s="16">
        <v>22</v>
      </c>
      <c r="E138" s="16">
        <v>22</v>
      </c>
      <c r="F138" s="41">
        <f t="shared" si="21"/>
        <v>0.7857142857142857</v>
      </c>
      <c r="G138" s="41">
        <f t="shared" si="22"/>
        <v>0.7857142857142857</v>
      </c>
      <c r="Q138" s="15" t="s">
        <v>165</v>
      </c>
      <c r="R138" s="15" t="s">
        <v>190</v>
      </c>
      <c r="S138" s="16">
        <v>18</v>
      </c>
      <c r="T138" s="16">
        <v>9</v>
      </c>
      <c r="U138" s="16">
        <v>15</v>
      </c>
      <c r="V138" s="41">
        <f t="shared" si="19"/>
        <v>0.5</v>
      </c>
      <c r="W138" s="41">
        <f t="shared" si="20"/>
        <v>0.83333333333333337</v>
      </c>
    </row>
    <row r="139" spans="1:23" x14ac:dyDescent="0.25">
      <c r="A139" s="15" t="s">
        <v>64</v>
      </c>
      <c r="B139" s="15" t="s">
        <v>125</v>
      </c>
      <c r="C139" s="16">
        <v>19</v>
      </c>
      <c r="D139" s="16">
        <v>17</v>
      </c>
      <c r="E139" s="16">
        <v>17</v>
      </c>
      <c r="F139" s="41">
        <f t="shared" si="21"/>
        <v>0.89473684210526316</v>
      </c>
      <c r="G139" s="41">
        <f t="shared" si="22"/>
        <v>0.89473684210526316</v>
      </c>
      <c r="Q139" s="15" t="s">
        <v>121</v>
      </c>
      <c r="R139" s="15" t="s">
        <v>128</v>
      </c>
      <c r="S139" s="16">
        <v>66</v>
      </c>
      <c r="T139" s="16">
        <v>62</v>
      </c>
      <c r="U139" s="16">
        <v>64</v>
      </c>
      <c r="V139" s="41">
        <f t="shared" si="19"/>
        <v>0.93939393939393945</v>
      </c>
      <c r="W139" s="41">
        <f t="shared" si="20"/>
        <v>0.96969696969696972</v>
      </c>
    </row>
    <row r="140" spans="1:23" x14ac:dyDescent="0.25">
      <c r="A140" s="15" t="s">
        <v>121</v>
      </c>
      <c r="B140" s="15" t="s">
        <v>125</v>
      </c>
      <c r="C140" s="16">
        <v>1</v>
      </c>
      <c r="D140" s="16">
        <v>1</v>
      </c>
      <c r="E140" s="16">
        <v>1</v>
      </c>
      <c r="F140" s="41">
        <f t="shared" si="21"/>
        <v>1</v>
      </c>
      <c r="G140" s="41">
        <f t="shared" si="22"/>
        <v>1</v>
      </c>
      <c r="Q140" s="15" t="s">
        <v>165</v>
      </c>
      <c r="R140" s="15" t="s">
        <v>191</v>
      </c>
      <c r="S140" s="16">
        <v>6</v>
      </c>
      <c r="T140" s="16">
        <v>6</v>
      </c>
      <c r="U140" s="16">
        <v>6</v>
      </c>
      <c r="V140" s="41">
        <f t="shared" si="19"/>
        <v>1</v>
      </c>
      <c r="W140" s="41">
        <f t="shared" si="20"/>
        <v>1</v>
      </c>
    </row>
    <row r="141" spans="1:23" x14ac:dyDescent="0.25">
      <c r="A141" s="15" t="s">
        <v>254</v>
      </c>
      <c r="B141" s="15" t="s">
        <v>125</v>
      </c>
      <c r="C141" s="16">
        <v>2</v>
      </c>
      <c r="D141" s="16">
        <v>2</v>
      </c>
      <c r="E141" s="16">
        <v>2</v>
      </c>
      <c r="F141" s="41">
        <f t="shared" si="21"/>
        <v>1</v>
      </c>
      <c r="G141" s="41">
        <f t="shared" si="22"/>
        <v>1</v>
      </c>
      <c r="Q141" s="15" t="s">
        <v>151</v>
      </c>
      <c r="R141" s="15" t="s">
        <v>153</v>
      </c>
      <c r="S141" s="16">
        <v>28</v>
      </c>
      <c r="T141" s="16">
        <v>24</v>
      </c>
      <c r="U141" s="16">
        <v>26</v>
      </c>
      <c r="V141" s="41">
        <f t="shared" si="19"/>
        <v>0.8571428571428571</v>
      </c>
      <c r="W141" s="41">
        <f t="shared" si="20"/>
        <v>0.9285714285714286</v>
      </c>
    </row>
    <row r="142" spans="1:23" x14ac:dyDescent="0.25">
      <c r="A142" s="15" t="s">
        <v>121</v>
      </c>
      <c r="B142" s="15" t="s">
        <v>257</v>
      </c>
      <c r="C142" s="16">
        <v>13</v>
      </c>
      <c r="D142" s="16">
        <v>10</v>
      </c>
      <c r="E142" s="16">
        <v>10</v>
      </c>
      <c r="F142" s="41">
        <f t="shared" si="21"/>
        <v>0.76923076923076927</v>
      </c>
      <c r="G142" s="41">
        <f t="shared" si="22"/>
        <v>0.76923076923076927</v>
      </c>
      <c r="Q142" s="15" t="s">
        <v>121</v>
      </c>
      <c r="R142" s="15" t="s">
        <v>199</v>
      </c>
      <c r="S142" s="16">
        <v>1</v>
      </c>
      <c r="T142" s="16">
        <v>0</v>
      </c>
      <c r="U142" s="16">
        <v>0</v>
      </c>
      <c r="V142" s="41">
        <f t="shared" si="19"/>
        <v>0</v>
      </c>
      <c r="W142" s="41">
        <f t="shared" si="20"/>
        <v>0</v>
      </c>
    </row>
    <row r="143" spans="1:23" x14ac:dyDescent="0.25">
      <c r="A143" s="15" t="s">
        <v>121</v>
      </c>
      <c r="B143" s="15" t="s">
        <v>126</v>
      </c>
      <c r="C143" s="16">
        <v>70</v>
      </c>
      <c r="D143" s="16">
        <v>57</v>
      </c>
      <c r="E143" s="16">
        <v>63</v>
      </c>
      <c r="F143" s="41">
        <f t="shared" si="21"/>
        <v>0.81428571428571428</v>
      </c>
      <c r="G143" s="41">
        <f t="shared" si="22"/>
        <v>0.9</v>
      </c>
      <c r="Q143" s="15" t="s">
        <v>121</v>
      </c>
      <c r="R143" s="15" t="s">
        <v>129</v>
      </c>
      <c r="S143" s="16">
        <v>30</v>
      </c>
      <c r="T143" s="16">
        <v>27</v>
      </c>
      <c r="U143" s="16">
        <v>27</v>
      </c>
      <c r="V143" s="41">
        <f t="shared" si="19"/>
        <v>0.9</v>
      </c>
      <c r="W143" s="41">
        <f t="shared" si="20"/>
        <v>0.9</v>
      </c>
    </row>
    <row r="144" spans="1:23" x14ac:dyDescent="0.25">
      <c r="A144" s="15" t="s">
        <v>222</v>
      </c>
      <c r="B144" s="15" t="s">
        <v>185</v>
      </c>
      <c r="C144" s="16">
        <v>12</v>
      </c>
      <c r="D144" s="16">
        <v>5</v>
      </c>
      <c r="E144" s="16">
        <v>9</v>
      </c>
      <c r="F144" s="41">
        <f t="shared" si="21"/>
        <v>0.41666666666666669</v>
      </c>
      <c r="G144" s="41">
        <f t="shared" si="22"/>
        <v>0.75</v>
      </c>
      <c r="Q144" s="15" t="s">
        <v>121</v>
      </c>
      <c r="R144" s="15" t="s">
        <v>200</v>
      </c>
      <c r="S144" s="16">
        <v>22</v>
      </c>
      <c r="T144" s="16">
        <v>21</v>
      </c>
      <c r="U144" s="16">
        <v>21</v>
      </c>
      <c r="V144" s="41">
        <f t="shared" si="19"/>
        <v>0.95454545454545459</v>
      </c>
      <c r="W144" s="41">
        <f t="shared" si="20"/>
        <v>0.95454545454545459</v>
      </c>
    </row>
    <row r="145" spans="1:23" x14ac:dyDescent="0.25">
      <c r="A145" s="15" t="s">
        <v>220</v>
      </c>
      <c r="B145" s="15" t="s">
        <v>185</v>
      </c>
      <c r="C145" s="16">
        <v>19</v>
      </c>
      <c r="D145" s="16">
        <v>9</v>
      </c>
      <c r="E145" s="16">
        <v>11</v>
      </c>
      <c r="F145" s="41">
        <f t="shared" si="21"/>
        <v>0.47368421052631576</v>
      </c>
      <c r="G145" s="41">
        <f t="shared" si="22"/>
        <v>0.57894736842105265</v>
      </c>
      <c r="Q145" s="15" t="s">
        <v>121</v>
      </c>
      <c r="R145" s="15" t="s">
        <v>201</v>
      </c>
      <c r="S145" s="16">
        <v>20</v>
      </c>
      <c r="T145" s="16">
        <v>20</v>
      </c>
      <c r="U145" s="16">
        <v>20</v>
      </c>
      <c r="V145" s="41">
        <f t="shared" si="19"/>
        <v>1</v>
      </c>
      <c r="W145" s="41">
        <f t="shared" si="20"/>
        <v>1</v>
      </c>
    </row>
    <row r="146" spans="1:23" x14ac:dyDescent="0.25">
      <c r="A146" s="15" t="s">
        <v>111</v>
      </c>
      <c r="B146" s="15" t="s">
        <v>185</v>
      </c>
      <c r="C146" s="16">
        <v>21</v>
      </c>
      <c r="D146" s="16">
        <v>10</v>
      </c>
      <c r="E146" s="16">
        <v>17</v>
      </c>
      <c r="F146" s="41">
        <f t="shared" si="21"/>
        <v>0.47619047619047616</v>
      </c>
      <c r="G146" s="41">
        <f t="shared" si="22"/>
        <v>0.80952380952380953</v>
      </c>
      <c r="Q146" s="15" t="s">
        <v>121</v>
      </c>
      <c r="R146" s="15" t="s">
        <v>202</v>
      </c>
      <c r="S146" s="16">
        <v>17</v>
      </c>
      <c r="T146" s="16">
        <v>16</v>
      </c>
      <c r="U146" s="16">
        <v>16</v>
      </c>
      <c r="V146" s="41">
        <f t="shared" si="19"/>
        <v>0.94117647058823528</v>
      </c>
      <c r="W146" s="41">
        <f t="shared" si="20"/>
        <v>0.94117647058823528</v>
      </c>
    </row>
    <row r="147" spans="1:23" x14ac:dyDescent="0.25">
      <c r="A147" s="15" t="s">
        <v>198</v>
      </c>
      <c r="B147" s="15" t="s">
        <v>185</v>
      </c>
      <c r="C147" s="16">
        <v>29</v>
      </c>
      <c r="D147" s="16">
        <v>16</v>
      </c>
      <c r="E147" s="16">
        <v>24</v>
      </c>
      <c r="F147" s="41">
        <f t="shared" si="21"/>
        <v>0.55172413793103448</v>
      </c>
      <c r="G147" s="41">
        <f t="shared" si="22"/>
        <v>0.82758620689655171</v>
      </c>
      <c r="Q147" s="15" t="s">
        <v>64</v>
      </c>
      <c r="R147" s="15" t="s">
        <v>232</v>
      </c>
      <c r="S147" s="16">
        <v>5</v>
      </c>
      <c r="T147" s="16">
        <v>4</v>
      </c>
      <c r="U147" s="16">
        <v>4</v>
      </c>
      <c r="V147" s="41">
        <f t="shared" si="19"/>
        <v>0.8</v>
      </c>
      <c r="W147" s="41">
        <f t="shared" si="20"/>
        <v>0.8</v>
      </c>
    </row>
    <row r="148" spans="1:23" x14ac:dyDescent="0.25">
      <c r="A148" s="15" t="s">
        <v>159</v>
      </c>
      <c r="B148" s="15" t="s">
        <v>185</v>
      </c>
      <c r="C148" s="16">
        <v>29</v>
      </c>
      <c r="D148" s="16">
        <v>24</v>
      </c>
      <c r="E148" s="16">
        <v>24</v>
      </c>
      <c r="F148" s="41">
        <f t="shared" si="21"/>
        <v>0.82758620689655171</v>
      </c>
      <c r="G148" s="41">
        <f t="shared" si="22"/>
        <v>0.82758620689655171</v>
      </c>
      <c r="Q148" s="15" t="s">
        <v>64</v>
      </c>
      <c r="R148" s="15" t="s">
        <v>233</v>
      </c>
      <c r="S148" s="16">
        <v>9</v>
      </c>
      <c r="T148" s="16">
        <v>6</v>
      </c>
      <c r="U148" s="16">
        <v>6</v>
      </c>
      <c r="V148" s="41">
        <f t="shared" si="19"/>
        <v>0.66666666666666663</v>
      </c>
      <c r="W148" s="41">
        <f t="shared" si="20"/>
        <v>0.66666666666666663</v>
      </c>
    </row>
    <row r="149" spans="1:23" x14ac:dyDescent="0.25">
      <c r="A149" s="15" t="s">
        <v>130</v>
      </c>
      <c r="B149" s="15" t="s">
        <v>185</v>
      </c>
      <c r="C149" s="16">
        <v>17</v>
      </c>
      <c r="D149" s="16">
        <v>16</v>
      </c>
      <c r="E149" s="16">
        <v>17</v>
      </c>
      <c r="F149" s="41">
        <f t="shared" si="21"/>
        <v>0.94117647058823528</v>
      </c>
      <c r="G149" s="41">
        <f t="shared" si="22"/>
        <v>1</v>
      </c>
      <c r="Q149" s="15" t="s">
        <v>111</v>
      </c>
      <c r="R149" s="15" t="s">
        <v>187</v>
      </c>
      <c r="S149" s="16">
        <v>7</v>
      </c>
      <c r="T149" s="16">
        <v>2</v>
      </c>
      <c r="U149" s="16">
        <v>6</v>
      </c>
      <c r="V149" s="41">
        <f t="shared" si="19"/>
        <v>0.2857142857142857</v>
      </c>
      <c r="W149" s="41">
        <f t="shared" si="20"/>
        <v>0.8571428571428571</v>
      </c>
    </row>
    <row r="150" spans="1:23" x14ac:dyDescent="0.25">
      <c r="A150" s="15" t="s">
        <v>178</v>
      </c>
      <c r="B150" s="15" t="s">
        <v>251</v>
      </c>
      <c r="C150" s="16">
        <v>15</v>
      </c>
      <c r="D150" s="16">
        <v>12</v>
      </c>
      <c r="E150" s="16">
        <v>12</v>
      </c>
      <c r="F150" s="41">
        <f t="shared" si="21"/>
        <v>0.8</v>
      </c>
      <c r="G150" s="41">
        <f t="shared" si="22"/>
        <v>0.8</v>
      </c>
      <c r="Q150" s="15" t="s">
        <v>198</v>
      </c>
      <c r="R150" s="15" t="s">
        <v>187</v>
      </c>
      <c r="S150" s="16">
        <v>8</v>
      </c>
      <c r="T150" s="16">
        <v>6</v>
      </c>
      <c r="U150" s="16">
        <v>6</v>
      </c>
      <c r="V150" s="41">
        <f t="shared" si="19"/>
        <v>0.75</v>
      </c>
      <c r="W150" s="41">
        <f t="shared" si="20"/>
        <v>0.75</v>
      </c>
    </row>
    <row r="151" spans="1:23" x14ac:dyDescent="0.25">
      <c r="A151" s="15" t="s">
        <v>178</v>
      </c>
      <c r="B151" s="15" t="s">
        <v>180</v>
      </c>
      <c r="C151" s="16">
        <v>35</v>
      </c>
      <c r="D151" s="16">
        <v>24</v>
      </c>
      <c r="E151" s="16">
        <v>26</v>
      </c>
      <c r="F151" s="41">
        <f t="shared" si="21"/>
        <v>0.68571428571428572</v>
      </c>
      <c r="G151" s="41">
        <f t="shared" si="22"/>
        <v>0.74285714285714288</v>
      </c>
      <c r="Q151" s="15" t="s">
        <v>225</v>
      </c>
      <c r="R151" s="15" t="s">
        <v>187</v>
      </c>
      <c r="S151" s="16">
        <v>6</v>
      </c>
      <c r="T151" s="16">
        <v>5</v>
      </c>
      <c r="U151" s="16">
        <v>5</v>
      </c>
      <c r="V151" s="41">
        <f t="shared" si="19"/>
        <v>0.83333333333333337</v>
      </c>
      <c r="W151" s="41">
        <f t="shared" si="20"/>
        <v>0.83333333333333337</v>
      </c>
    </row>
    <row r="152" spans="1:23" x14ac:dyDescent="0.25">
      <c r="A152" s="15" t="s">
        <v>121</v>
      </c>
      <c r="B152" s="15" t="s">
        <v>127</v>
      </c>
      <c r="C152" s="16">
        <v>37</v>
      </c>
      <c r="D152" s="16">
        <v>37</v>
      </c>
      <c r="E152" s="16">
        <v>37</v>
      </c>
      <c r="F152" s="41">
        <f t="shared" si="21"/>
        <v>1</v>
      </c>
      <c r="G152" s="41">
        <f t="shared" si="22"/>
        <v>1</v>
      </c>
      <c r="Q152" s="15" t="s">
        <v>111</v>
      </c>
      <c r="R152" s="15" t="s">
        <v>188</v>
      </c>
      <c r="S152" s="16">
        <v>7</v>
      </c>
      <c r="T152" s="16">
        <v>4</v>
      </c>
      <c r="U152" s="16">
        <v>5</v>
      </c>
      <c r="V152" s="41">
        <f t="shared" si="19"/>
        <v>0.5714285714285714</v>
      </c>
      <c r="W152" s="41">
        <f t="shared" si="20"/>
        <v>0.7142857142857143</v>
      </c>
    </row>
    <row r="153" spans="1:23" x14ac:dyDescent="0.25">
      <c r="A153" s="15" t="s">
        <v>222</v>
      </c>
      <c r="B153" s="15" t="s">
        <v>223</v>
      </c>
      <c r="C153" s="16">
        <v>10</v>
      </c>
      <c r="D153" s="16">
        <v>9</v>
      </c>
      <c r="E153" s="16">
        <v>10</v>
      </c>
      <c r="F153" s="41">
        <f t="shared" si="21"/>
        <v>0.9</v>
      </c>
      <c r="G153" s="41">
        <f t="shared" si="22"/>
        <v>1</v>
      </c>
      <c r="Q153" s="15" t="s">
        <v>121</v>
      </c>
      <c r="R153" s="15" t="s">
        <v>204</v>
      </c>
      <c r="S153" s="16">
        <v>20</v>
      </c>
      <c r="T153" s="16">
        <v>18</v>
      </c>
      <c r="U153" s="16">
        <v>18</v>
      </c>
      <c r="V153" s="41">
        <f t="shared" si="19"/>
        <v>0.9</v>
      </c>
      <c r="W153" s="41">
        <f t="shared" si="20"/>
        <v>0.9</v>
      </c>
    </row>
    <row r="154" spans="1:23" x14ac:dyDescent="0.25">
      <c r="A154" s="15" t="s">
        <v>220</v>
      </c>
      <c r="B154" s="15" t="s">
        <v>171</v>
      </c>
      <c r="C154" s="16">
        <v>24</v>
      </c>
      <c r="D154" s="16">
        <v>12</v>
      </c>
      <c r="E154" s="16">
        <v>18</v>
      </c>
      <c r="F154" s="41">
        <f t="shared" si="21"/>
        <v>0.5</v>
      </c>
      <c r="G154" s="41">
        <f t="shared" si="22"/>
        <v>0.75</v>
      </c>
      <c r="Q154" s="15" t="s">
        <v>111</v>
      </c>
      <c r="R154" s="15" t="s">
        <v>189</v>
      </c>
      <c r="S154" s="16">
        <v>4</v>
      </c>
      <c r="T154" s="16">
        <v>2</v>
      </c>
      <c r="U154" s="16">
        <v>2</v>
      </c>
      <c r="V154" s="41">
        <f t="shared" si="19"/>
        <v>0.5</v>
      </c>
      <c r="W154" s="41">
        <f t="shared" si="20"/>
        <v>0.5</v>
      </c>
    </row>
    <row r="155" spans="1:23" x14ac:dyDescent="0.25">
      <c r="A155" s="15" t="s">
        <v>154</v>
      </c>
      <c r="B155" s="15" t="s">
        <v>171</v>
      </c>
      <c r="C155" s="16">
        <v>37</v>
      </c>
      <c r="D155" s="16">
        <v>28</v>
      </c>
      <c r="E155" s="16">
        <v>34</v>
      </c>
      <c r="F155" s="41">
        <f t="shared" si="21"/>
        <v>0.7567567567567568</v>
      </c>
      <c r="G155" s="41">
        <f t="shared" si="22"/>
        <v>0.91891891891891897</v>
      </c>
      <c r="Q155" s="15" t="s">
        <v>121</v>
      </c>
      <c r="R155" s="15" t="s">
        <v>205</v>
      </c>
      <c r="S155" s="16">
        <v>14</v>
      </c>
      <c r="T155" s="16">
        <v>11</v>
      </c>
      <c r="U155" s="16">
        <v>12</v>
      </c>
      <c r="V155" s="41">
        <f t="shared" si="19"/>
        <v>0.7857142857142857</v>
      </c>
      <c r="W155" s="41">
        <f t="shared" si="20"/>
        <v>0.8571428571428571</v>
      </c>
    </row>
    <row r="156" spans="1:23" x14ac:dyDescent="0.25">
      <c r="A156" s="15" t="s">
        <v>227</v>
      </c>
      <c r="B156" s="15" t="s">
        <v>171</v>
      </c>
      <c r="C156" s="16">
        <v>19</v>
      </c>
      <c r="D156" s="16">
        <v>15</v>
      </c>
      <c r="E156" s="16">
        <v>17</v>
      </c>
      <c r="F156" s="41">
        <f t="shared" si="21"/>
        <v>0.78947368421052633</v>
      </c>
      <c r="G156" s="41">
        <f t="shared" si="22"/>
        <v>0.89473684210526316</v>
      </c>
      <c r="Q156" s="15" t="s">
        <v>225</v>
      </c>
      <c r="R156" s="15" t="s">
        <v>226</v>
      </c>
      <c r="S156" s="16">
        <v>7</v>
      </c>
      <c r="T156" s="16">
        <v>6</v>
      </c>
      <c r="U156" s="16">
        <v>6</v>
      </c>
      <c r="V156" s="41">
        <f t="shared" si="19"/>
        <v>0.8571428571428571</v>
      </c>
      <c r="W156" s="41">
        <f t="shared" si="20"/>
        <v>0.8571428571428571</v>
      </c>
    </row>
    <row r="157" spans="1:23" x14ac:dyDescent="0.25">
      <c r="A157" s="15" t="s">
        <v>198</v>
      </c>
      <c r="B157" s="15" t="s">
        <v>171</v>
      </c>
      <c r="C157" s="16">
        <v>19</v>
      </c>
      <c r="D157" s="16">
        <v>16</v>
      </c>
      <c r="E157" s="16">
        <v>17</v>
      </c>
      <c r="F157" s="41">
        <f t="shared" si="21"/>
        <v>0.84210526315789469</v>
      </c>
      <c r="G157" s="41">
        <f t="shared" si="22"/>
        <v>0.89473684210526316</v>
      </c>
      <c r="Q157" s="15" t="s">
        <v>121</v>
      </c>
      <c r="R157" s="15" t="s">
        <v>206</v>
      </c>
      <c r="S157" s="16">
        <v>9</v>
      </c>
      <c r="T157" s="16">
        <v>9</v>
      </c>
      <c r="U157" s="16">
        <v>9</v>
      </c>
      <c r="V157" s="41">
        <f t="shared" si="19"/>
        <v>1</v>
      </c>
      <c r="W157" s="41">
        <f t="shared" si="20"/>
        <v>1</v>
      </c>
    </row>
    <row r="158" spans="1:23" x14ac:dyDescent="0.25">
      <c r="A158" s="15" t="s">
        <v>178</v>
      </c>
      <c r="B158" s="15" t="s">
        <v>252</v>
      </c>
      <c r="C158" s="16">
        <v>15</v>
      </c>
      <c r="D158" s="16">
        <v>13</v>
      </c>
      <c r="E158" s="16">
        <v>13</v>
      </c>
      <c r="F158" s="41">
        <f t="shared" si="21"/>
        <v>0.8666666666666667</v>
      </c>
      <c r="G158" s="41">
        <f t="shared" si="22"/>
        <v>0.8666666666666667</v>
      </c>
      <c r="Q158" s="15" t="s">
        <v>121</v>
      </c>
      <c r="R158" s="15" t="s">
        <v>207</v>
      </c>
      <c r="S158" s="16">
        <v>1</v>
      </c>
      <c r="T158" s="16">
        <v>0</v>
      </c>
      <c r="U158" s="16">
        <v>0</v>
      </c>
      <c r="V158" s="41">
        <f t="shared" si="19"/>
        <v>0</v>
      </c>
      <c r="W158" s="41">
        <f t="shared" si="20"/>
        <v>0</v>
      </c>
    </row>
    <row r="159" spans="1:23" x14ac:dyDescent="0.25">
      <c r="A159" s="15" t="s">
        <v>222</v>
      </c>
      <c r="B159" s="15" t="s">
        <v>224</v>
      </c>
      <c r="C159" s="16">
        <v>15</v>
      </c>
      <c r="D159" s="16">
        <v>12</v>
      </c>
      <c r="E159" s="16">
        <v>15</v>
      </c>
      <c r="F159" s="41">
        <f t="shared" si="21"/>
        <v>0.8</v>
      </c>
      <c r="G159" s="41">
        <f t="shared" si="22"/>
        <v>1</v>
      </c>
      <c r="Q159" s="15" t="s">
        <v>121</v>
      </c>
      <c r="R159" s="15" t="s">
        <v>208</v>
      </c>
      <c r="S159" s="16">
        <v>13</v>
      </c>
      <c r="T159" s="16">
        <v>12</v>
      </c>
      <c r="U159" s="16">
        <v>13</v>
      </c>
      <c r="V159" s="41">
        <f t="shared" si="19"/>
        <v>0.92307692307692313</v>
      </c>
      <c r="W159" s="41">
        <f t="shared" si="20"/>
        <v>1</v>
      </c>
    </row>
    <row r="160" spans="1:23" x14ac:dyDescent="0.25">
      <c r="A160" s="15" t="s">
        <v>220</v>
      </c>
      <c r="B160" s="15" t="s">
        <v>181</v>
      </c>
      <c r="C160" s="16">
        <v>25</v>
      </c>
      <c r="D160" s="16">
        <v>9</v>
      </c>
      <c r="E160" s="16">
        <v>13</v>
      </c>
      <c r="F160" s="41">
        <f t="shared" si="21"/>
        <v>0.36</v>
      </c>
      <c r="G160" s="41">
        <f t="shared" si="22"/>
        <v>0.52</v>
      </c>
      <c r="Q160" s="15" t="s">
        <v>121</v>
      </c>
      <c r="R160" s="15" t="s">
        <v>209</v>
      </c>
      <c r="S160" s="16">
        <v>18</v>
      </c>
      <c r="T160" s="16">
        <v>14</v>
      </c>
      <c r="U160" s="16">
        <v>16</v>
      </c>
      <c r="V160" s="41">
        <f t="shared" si="19"/>
        <v>0.77777777777777779</v>
      </c>
      <c r="W160" s="41">
        <f t="shared" si="20"/>
        <v>0.88888888888888884</v>
      </c>
    </row>
    <row r="161" spans="1:23" x14ac:dyDescent="0.25">
      <c r="A161" s="15" t="s">
        <v>254</v>
      </c>
      <c r="B161" s="15" t="s">
        <v>181</v>
      </c>
      <c r="C161" s="16">
        <v>4</v>
      </c>
      <c r="D161" s="16">
        <v>3</v>
      </c>
      <c r="E161" s="16">
        <v>3</v>
      </c>
      <c r="F161" s="41">
        <f t="shared" si="21"/>
        <v>0.75</v>
      </c>
      <c r="G161" s="41">
        <f t="shared" si="22"/>
        <v>0.75</v>
      </c>
      <c r="Q161" s="15" t="s">
        <v>121</v>
      </c>
      <c r="R161" s="15" t="s">
        <v>210</v>
      </c>
      <c r="S161" s="16">
        <v>5</v>
      </c>
      <c r="T161" s="16">
        <v>5</v>
      </c>
      <c r="U161" s="16">
        <v>5</v>
      </c>
      <c r="V161" s="41">
        <f t="shared" si="19"/>
        <v>1</v>
      </c>
      <c r="W161" s="41">
        <f t="shared" si="20"/>
        <v>1</v>
      </c>
    </row>
    <row r="162" spans="1:23" x14ac:dyDescent="0.25">
      <c r="A162" s="15" t="s">
        <v>222</v>
      </c>
      <c r="B162" s="15" t="s">
        <v>181</v>
      </c>
      <c r="C162" s="16">
        <v>9</v>
      </c>
      <c r="D162" s="16">
        <v>7</v>
      </c>
      <c r="E162" s="16">
        <v>7</v>
      </c>
      <c r="F162" s="41">
        <f t="shared" ref="F162:F193" si="23">D162/C162</f>
        <v>0.77777777777777779</v>
      </c>
      <c r="G162" s="41">
        <f t="shared" ref="G162:G193" si="24">E162/C162</f>
        <v>0.77777777777777779</v>
      </c>
      <c r="Q162" s="15" t="s">
        <v>121</v>
      </c>
      <c r="R162" s="15" t="s">
        <v>211</v>
      </c>
      <c r="S162" s="16">
        <v>1</v>
      </c>
      <c r="T162" s="16">
        <v>1</v>
      </c>
      <c r="U162" s="16">
        <v>1</v>
      </c>
      <c r="V162" s="41">
        <f t="shared" si="19"/>
        <v>1</v>
      </c>
      <c r="W162" s="41">
        <f t="shared" si="20"/>
        <v>1</v>
      </c>
    </row>
    <row r="163" spans="1:23" x14ac:dyDescent="0.25">
      <c r="A163" s="15" t="s">
        <v>178</v>
      </c>
      <c r="B163" s="15" t="s">
        <v>181</v>
      </c>
      <c r="C163" s="16">
        <v>26</v>
      </c>
      <c r="D163" s="16">
        <v>24</v>
      </c>
      <c r="E163" s="16">
        <v>24</v>
      </c>
      <c r="F163" s="41">
        <f t="shared" si="23"/>
        <v>0.92307692307692313</v>
      </c>
      <c r="G163" s="41">
        <f t="shared" si="24"/>
        <v>0.92307692307692313</v>
      </c>
      <c r="Q163" s="15" t="s">
        <v>442</v>
      </c>
      <c r="R163" s="15" t="s">
        <v>445</v>
      </c>
      <c r="S163" s="5">
        <f>SUM(S1:S162)</f>
        <v>6993</v>
      </c>
      <c r="T163" s="5">
        <f t="shared" ref="T163:U163" si="25">SUM(T1:T162)</f>
        <v>5117</v>
      </c>
      <c r="U163" s="5">
        <f t="shared" si="25"/>
        <v>5822</v>
      </c>
      <c r="V163" s="41">
        <f t="shared" si="19"/>
        <v>0.73173173173173178</v>
      </c>
      <c r="W163" s="41">
        <f t="shared" si="20"/>
        <v>0.83254683254683259</v>
      </c>
    </row>
    <row r="164" spans="1:23" x14ac:dyDescent="0.25">
      <c r="A164" s="15" t="s">
        <v>111</v>
      </c>
      <c r="B164" s="15" t="s">
        <v>186</v>
      </c>
      <c r="C164" s="16">
        <v>27</v>
      </c>
      <c r="D164" s="16">
        <v>18</v>
      </c>
      <c r="E164" s="16">
        <v>23</v>
      </c>
      <c r="F164" s="41">
        <f t="shared" si="23"/>
        <v>0.66666666666666663</v>
      </c>
      <c r="G164" s="41">
        <f t="shared" si="24"/>
        <v>0.85185185185185186</v>
      </c>
    </row>
    <row r="165" spans="1:23" x14ac:dyDescent="0.25">
      <c r="A165" s="15" t="s">
        <v>115</v>
      </c>
      <c r="B165" s="15" t="s">
        <v>186</v>
      </c>
      <c r="C165" s="16">
        <v>13</v>
      </c>
      <c r="D165" s="16">
        <v>11</v>
      </c>
      <c r="E165" s="16">
        <v>12</v>
      </c>
      <c r="F165" s="41">
        <f t="shared" si="23"/>
        <v>0.84615384615384615</v>
      </c>
      <c r="G165" s="41">
        <f t="shared" si="24"/>
        <v>0.92307692307692313</v>
      </c>
    </row>
    <row r="166" spans="1:23" x14ac:dyDescent="0.25">
      <c r="A166" s="15" t="s">
        <v>178</v>
      </c>
      <c r="B166" s="15" t="s">
        <v>186</v>
      </c>
      <c r="C166" s="16">
        <v>16</v>
      </c>
      <c r="D166" s="16">
        <v>15</v>
      </c>
      <c r="E166" s="16">
        <v>15</v>
      </c>
      <c r="F166" s="41">
        <f t="shared" si="23"/>
        <v>0.9375</v>
      </c>
      <c r="G166" s="41">
        <f t="shared" si="24"/>
        <v>0.9375</v>
      </c>
    </row>
    <row r="167" spans="1:23" x14ac:dyDescent="0.25">
      <c r="A167" s="15" t="s">
        <v>227</v>
      </c>
      <c r="B167" s="15" t="s">
        <v>228</v>
      </c>
      <c r="C167" s="16">
        <v>15</v>
      </c>
      <c r="D167" s="16">
        <v>10</v>
      </c>
      <c r="E167" s="16">
        <v>10</v>
      </c>
      <c r="F167" s="41">
        <f t="shared" si="23"/>
        <v>0.66666666666666663</v>
      </c>
      <c r="G167" s="41">
        <f t="shared" si="24"/>
        <v>0.66666666666666663</v>
      </c>
    </row>
    <row r="168" spans="1:23" x14ac:dyDescent="0.25">
      <c r="A168" s="15" t="s">
        <v>154</v>
      </c>
      <c r="B168" s="15" t="s">
        <v>238</v>
      </c>
      <c r="C168" s="16">
        <v>33</v>
      </c>
      <c r="D168" s="16">
        <v>20</v>
      </c>
      <c r="E168" s="16">
        <v>24</v>
      </c>
      <c r="F168" s="41">
        <f t="shared" si="23"/>
        <v>0.60606060606060608</v>
      </c>
      <c r="G168" s="41">
        <f t="shared" si="24"/>
        <v>0.72727272727272729</v>
      </c>
    </row>
    <row r="169" spans="1:23" x14ac:dyDescent="0.25">
      <c r="A169" s="15" t="s">
        <v>220</v>
      </c>
      <c r="B169" s="15" t="s">
        <v>193</v>
      </c>
      <c r="C169" s="16">
        <v>25</v>
      </c>
      <c r="D169" s="16">
        <v>23</v>
      </c>
      <c r="E169" s="16">
        <v>24</v>
      </c>
      <c r="F169" s="41">
        <f t="shared" si="23"/>
        <v>0.92</v>
      </c>
      <c r="G169" s="41">
        <f t="shared" si="24"/>
        <v>0.96</v>
      </c>
    </row>
    <row r="170" spans="1:23" x14ac:dyDescent="0.25">
      <c r="A170" s="15" t="s">
        <v>115</v>
      </c>
      <c r="B170" s="15" t="s">
        <v>193</v>
      </c>
      <c r="C170" s="16">
        <v>30</v>
      </c>
      <c r="D170" s="16">
        <v>28</v>
      </c>
      <c r="E170" s="16">
        <v>28</v>
      </c>
      <c r="F170" s="41">
        <f t="shared" si="23"/>
        <v>0.93333333333333335</v>
      </c>
      <c r="G170" s="41">
        <f t="shared" si="24"/>
        <v>0.93333333333333335</v>
      </c>
    </row>
    <row r="171" spans="1:23" x14ac:dyDescent="0.25">
      <c r="A171" s="15" t="s">
        <v>178</v>
      </c>
      <c r="B171" s="15" t="s">
        <v>253</v>
      </c>
      <c r="C171" s="16">
        <v>10</v>
      </c>
      <c r="D171" s="16">
        <v>9</v>
      </c>
      <c r="E171" s="16">
        <v>9</v>
      </c>
      <c r="F171" s="41">
        <f t="shared" si="23"/>
        <v>0.9</v>
      </c>
      <c r="G171" s="41">
        <f t="shared" si="24"/>
        <v>0.9</v>
      </c>
    </row>
    <row r="172" spans="1:23" x14ac:dyDescent="0.25">
      <c r="A172" s="15" t="s">
        <v>115</v>
      </c>
      <c r="B172" s="15" t="s">
        <v>194</v>
      </c>
      <c r="C172" s="16">
        <v>26</v>
      </c>
      <c r="D172" s="16">
        <v>19</v>
      </c>
      <c r="E172" s="16">
        <v>19</v>
      </c>
      <c r="F172" s="41">
        <f t="shared" si="23"/>
        <v>0.73076923076923073</v>
      </c>
      <c r="G172" s="41">
        <f t="shared" si="24"/>
        <v>0.73076923076923073</v>
      </c>
    </row>
    <row r="173" spans="1:23" x14ac:dyDescent="0.25">
      <c r="A173" s="15" t="s">
        <v>220</v>
      </c>
      <c r="B173" s="15" t="s">
        <v>194</v>
      </c>
      <c r="C173" s="16">
        <v>20</v>
      </c>
      <c r="D173" s="16">
        <v>16</v>
      </c>
      <c r="E173" s="16">
        <v>19</v>
      </c>
      <c r="F173" s="41">
        <f t="shared" si="23"/>
        <v>0.8</v>
      </c>
      <c r="G173" s="41">
        <f t="shared" si="24"/>
        <v>0.95</v>
      </c>
    </row>
    <row r="174" spans="1:23" x14ac:dyDescent="0.25">
      <c r="A174" s="15" t="s">
        <v>115</v>
      </c>
      <c r="B174" s="15" t="s">
        <v>195</v>
      </c>
      <c r="C174" s="16">
        <v>25</v>
      </c>
      <c r="D174" s="16">
        <v>22</v>
      </c>
      <c r="E174" s="16">
        <v>22</v>
      </c>
      <c r="F174" s="41">
        <f t="shared" si="23"/>
        <v>0.88</v>
      </c>
      <c r="G174" s="41">
        <f t="shared" si="24"/>
        <v>0.88</v>
      </c>
    </row>
    <row r="175" spans="1:23" x14ac:dyDescent="0.25">
      <c r="A175" s="15" t="s">
        <v>159</v>
      </c>
      <c r="B175" s="15" t="s">
        <v>221</v>
      </c>
      <c r="C175" s="16">
        <v>18</v>
      </c>
      <c r="D175" s="16">
        <v>13</v>
      </c>
      <c r="E175" s="16">
        <v>16</v>
      </c>
      <c r="F175" s="41">
        <f t="shared" si="23"/>
        <v>0.72222222222222221</v>
      </c>
      <c r="G175" s="41">
        <f t="shared" si="24"/>
        <v>0.88888888888888884</v>
      </c>
    </row>
    <row r="176" spans="1:23" x14ac:dyDescent="0.25">
      <c r="A176" s="15" t="s">
        <v>220</v>
      </c>
      <c r="B176" s="15" t="s">
        <v>221</v>
      </c>
      <c r="C176" s="16">
        <v>19</v>
      </c>
      <c r="D176" s="16">
        <v>17</v>
      </c>
      <c r="E176" s="16">
        <v>18</v>
      </c>
      <c r="F176" s="41">
        <f t="shared" si="23"/>
        <v>0.89473684210526316</v>
      </c>
      <c r="G176" s="41">
        <f t="shared" si="24"/>
        <v>0.94736842105263153</v>
      </c>
    </row>
    <row r="177" spans="1:7" x14ac:dyDescent="0.25">
      <c r="A177" s="15" t="s">
        <v>165</v>
      </c>
      <c r="B177" s="15" t="s">
        <v>190</v>
      </c>
      <c r="C177" s="16">
        <v>18</v>
      </c>
      <c r="D177" s="16">
        <v>9</v>
      </c>
      <c r="E177" s="16">
        <v>15</v>
      </c>
      <c r="F177" s="41">
        <f t="shared" si="23"/>
        <v>0.5</v>
      </c>
      <c r="G177" s="41">
        <f t="shared" si="24"/>
        <v>0.83333333333333337</v>
      </c>
    </row>
    <row r="178" spans="1:7" x14ac:dyDescent="0.25">
      <c r="A178" s="15" t="s">
        <v>121</v>
      </c>
      <c r="B178" s="15" t="s">
        <v>128</v>
      </c>
      <c r="C178" s="16">
        <v>66</v>
      </c>
      <c r="D178" s="16">
        <v>62</v>
      </c>
      <c r="E178" s="16">
        <v>64</v>
      </c>
      <c r="F178" s="41">
        <f t="shared" si="23"/>
        <v>0.93939393939393945</v>
      </c>
      <c r="G178" s="41">
        <f t="shared" si="24"/>
        <v>0.96969696969696972</v>
      </c>
    </row>
    <row r="179" spans="1:7" x14ac:dyDescent="0.25">
      <c r="A179" s="15" t="s">
        <v>165</v>
      </c>
      <c r="B179" s="15" t="s">
        <v>191</v>
      </c>
      <c r="C179" s="16">
        <v>6</v>
      </c>
      <c r="D179" s="16">
        <v>6</v>
      </c>
      <c r="E179" s="16">
        <v>6</v>
      </c>
      <c r="F179" s="41">
        <f t="shared" si="23"/>
        <v>1</v>
      </c>
      <c r="G179" s="41">
        <f t="shared" si="24"/>
        <v>1</v>
      </c>
    </row>
    <row r="180" spans="1:7" x14ac:dyDescent="0.25">
      <c r="A180" s="15" t="s">
        <v>151</v>
      </c>
      <c r="B180" s="15" t="s">
        <v>153</v>
      </c>
      <c r="C180" s="16">
        <v>28</v>
      </c>
      <c r="D180" s="16">
        <v>24</v>
      </c>
      <c r="E180" s="16">
        <v>26</v>
      </c>
      <c r="F180" s="41">
        <f t="shared" si="23"/>
        <v>0.8571428571428571</v>
      </c>
      <c r="G180" s="41">
        <f t="shared" si="24"/>
        <v>0.9285714285714286</v>
      </c>
    </row>
    <row r="181" spans="1:7" x14ac:dyDescent="0.25">
      <c r="A181" s="15" t="s">
        <v>121</v>
      </c>
      <c r="B181" s="15" t="s">
        <v>199</v>
      </c>
      <c r="C181" s="16">
        <v>1</v>
      </c>
      <c r="D181" s="16">
        <v>0</v>
      </c>
      <c r="E181" s="16">
        <v>0</v>
      </c>
      <c r="F181" s="41">
        <f t="shared" si="23"/>
        <v>0</v>
      </c>
      <c r="G181" s="41">
        <f t="shared" si="24"/>
        <v>0</v>
      </c>
    </row>
    <row r="182" spans="1:7" x14ac:dyDescent="0.25">
      <c r="A182" s="15" t="s">
        <v>121</v>
      </c>
      <c r="B182" s="15" t="s">
        <v>129</v>
      </c>
      <c r="C182" s="16">
        <v>30</v>
      </c>
      <c r="D182" s="16">
        <v>27</v>
      </c>
      <c r="E182" s="16">
        <v>27</v>
      </c>
      <c r="F182" s="41">
        <f t="shared" si="23"/>
        <v>0.9</v>
      </c>
      <c r="G182" s="41">
        <f t="shared" si="24"/>
        <v>0.9</v>
      </c>
    </row>
    <row r="183" spans="1:7" x14ac:dyDescent="0.25">
      <c r="A183" s="15" t="s">
        <v>121</v>
      </c>
      <c r="B183" s="15" t="s">
        <v>200</v>
      </c>
      <c r="C183" s="16">
        <v>22</v>
      </c>
      <c r="D183" s="16">
        <v>21</v>
      </c>
      <c r="E183" s="16">
        <v>21</v>
      </c>
      <c r="F183" s="41">
        <f t="shared" si="23"/>
        <v>0.95454545454545459</v>
      </c>
      <c r="G183" s="41">
        <f t="shared" si="24"/>
        <v>0.95454545454545459</v>
      </c>
    </row>
    <row r="184" spans="1:7" x14ac:dyDescent="0.25">
      <c r="A184" s="15" t="s">
        <v>121</v>
      </c>
      <c r="B184" s="15" t="s">
        <v>201</v>
      </c>
      <c r="C184" s="16">
        <v>20</v>
      </c>
      <c r="D184" s="16">
        <v>20</v>
      </c>
      <c r="E184" s="16">
        <v>20</v>
      </c>
      <c r="F184" s="41">
        <f t="shared" si="23"/>
        <v>1</v>
      </c>
      <c r="G184" s="41">
        <f t="shared" si="24"/>
        <v>1</v>
      </c>
    </row>
    <row r="185" spans="1:7" x14ac:dyDescent="0.25">
      <c r="A185" s="15" t="s">
        <v>121</v>
      </c>
      <c r="B185" s="15" t="s">
        <v>202</v>
      </c>
      <c r="C185" s="16">
        <v>17</v>
      </c>
      <c r="D185" s="16">
        <v>16</v>
      </c>
      <c r="E185" s="16">
        <v>16</v>
      </c>
      <c r="F185" s="41">
        <f t="shared" si="23"/>
        <v>0.94117647058823528</v>
      </c>
      <c r="G185" s="41">
        <f t="shared" si="24"/>
        <v>0.94117647058823528</v>
      </c>
    </row>
    <row r="186" spans="1:7" x14ac:dyDescent="0.25">
      <c r="A186" s="15" t="s">
        <v>64</v>
      </c>
      <c r="B186" s="15" t="s">
        <v>232</v>
      </c>
      <c r="C186" s="16">
        <v>5</v>
      </c>
      <c r="D186" s="16">
        <v>4</v>
      </c>
      <c r="E186" s="16">
        <v>4</v>
      </c>
      <c r="F186" s="41">
        <f t="shared" si="23"/>
        <v>0.8</v>
      </c>
      <c r="G186" s="41">
        <f t="shared" si="24"/>
        <v>0.8</v>
      </c>
    </row>
    <row r="187" spans="1:7" x14ac:dyDescent="0.25">
      <c r="A187" s="15" t="s">
        <v>64</v>
      </c>
      <c r="B187" s="15" t="s">
        <v>233</v>
      </c>
      <c r="C187" s="16">
        <v>9</v>
      </c>
      <c r="D187" s="16">
        <v>6</v>
      </c>
      <c r="E187" s="16">
        <v>6</v>
      </c>
      <c r="F187" s="41">
        <f t="shared" si="23"/>
        <v>0.66666666666666663</v>
      </c>
      <c r="G187" s="41">
        <f t="shared" si="24"/>
        <v>0.66666666666666663</v>
      </c>
    </row>
    <row r="188" spans="1:7" x14ac:dyDescent="0.25">
      <c r="A188" s="15" t="s">
        <v>111</v>
      </c>
      <c r="B188" s="15" t="s">
        <v>187</v>
      </c>
      <c r="C188" s="16">
        <v>7</v>
      </c>
      <c r="D188" s="16">
        <v>2</v>
      </c>
      <c r="E188" s="16">
        <v>6</v>
      </c>
      <c r="F188" s="41">
        <f t="shared" si="23"/>
        <v>0.2857142857142857</v>
      </c>
      <c r="G188" s="41">
        <f t="shared" si="24"/>
        <v>0.8571428571428571</v>
      </c>
    </row>
    <row r="189" spans="1:7" x14ac:dyDescent="0.25">
      <c r="A189" s="15" t="s">
        <v>198</v>
      </c>
      <c r="B189" s="15" t="s">
        <v>187</v>
      </c>
      <c r="C189" s="16">
        <v>8</v>
      </c>
      <c r="D189" s="16">
        <v>6</v>
      </c>
      <c r="E189" s="16">
        <v>6</v>
      </c>
      <c r="F189" s="41">
        <f t="shared" si="23"/>
        <v>0.75</v>
      </c>
      <c r="G189" s="41">
        <f t="shared" si="24"/>
        <v>0.75</v>
      </c>
    </row>
    <row r="190" spans="1:7" x14ac:dyDescent="0.25">
      <c r="A190" s="15" t="s">
        <v>225</v>
      </c>
      <c r="B190" s="15" t="s">
        <v>187</v>
      </c>
      <c r="C190" s="16">
        <v>6</v>
      </c>
      <c r="D190" s="16">
        <v>5</v>
      </c>
      <c r="E190" s="16">
        <v>5</v>
      </c>
      <c r="F190" s="41">
        <f t="shared" si="23"/>
        <v>0.83333333333333337</v>
      </c>
      <c r="G190" s="41">
        <f t="shared" si="24"/>
        <v>0.83333333333333337</v>
      </c>
    </row>
    <row r="191" spans="1:7" x14ac:dyDescent="0.25">
      <c r="A191" s="15" t="s">
        <v>111</v>
      </c>
      <c r="B191" s="15" t="s">
        <v>188</v>
      </c>
      <c r="C191" s="16">
        <v>7</v>
      </c>
      <c r="D191" s="16">
        <v>4</v>
      </c>
      <c r="E191" s="16">
        <v>5</v>
      </c>
      <c r="F191" s="41">
        <f t="shared" si="23"/>
        <v>0.5714285714285714</v>
      </c>
      <c r="G191" s="41">
        <f t="shared" si="24"/>
        <v>0.7142857142857143</v>
      </c>
    </row>
    <row r="192" spans="1:7" x14ac:dyDescent="0.25">
      <c r="A192" s="15" t="s">
        <v>121</v>
      </c>
      <c r="B192" s="15" t="s">
        <v>204</v>
      </c>
      <c r="C192" s="16">
        <v>20</v>
      </c>
      <c r="D192" s="16">
        <v>18</v>
      </c>
      <c r="E192" s="16">
        <v>18</v>
      </c>
      <c r="F192" s="41">
        <f t="shared" si="23"/>
        <v>0.9</v>
      </c>
      <c r="G192" s="41">
        <f t="shared" si="24"/>
        <v>0.9</v>
      </c>
    </row>
    <row r="193" spans="1:7" x14ac:dyDescent="0.25">
      <c r="A193" s="15" t="s">
        <v>111</v>
      </c>
      <c r="B193" s="15" t="s">
        <v>189</v>
      </c>
      <c r="C193" s="16">
        <v>4</v>
      </c>
      <c r="D193" s="16">
        <v>2</v>
      </c>
      <c r="E193" s="16">
        <v>2</v>
      </c>
      <c r="F193" s="41">
        <f t="shared" si="23"/>
        <v>0.5</v>
      </c>
      <c r="G193" s="41">
        <f t="shared" si="24"/>
        <v>0.5</v>
      </c>
    </row>
    <row r="194" spans="1:7" x14ac:dyDescent="0.25">
      <c r="A194" s="15" t="s">
        <v>121</v>
      </c>
      <c r="B194" s="15" t="s">
        <v>205</v>
      </c>
      <c r="C194" s="16">
        <v>14</v>
      </c>
      <c r="D194" s="16">
        <v>11</v>
      </c>
      <c r="E194" s="16">
        <v>12</v>
      </c>
      <c r="F194" s="41">
        <f t="shared" ref="F194:F201" si="26">D194/C194</f>
        <v>0.7857142857142857</v>
      </c>
      <c r="G194" s="41">
        <f t="shared" ref="G194:G201" si="27">E194/C194</f>
        <v>0.8571428571428571</v>
      </c>
    </row>
    <row r="195" spans="1:7" x14ac:dyDescent="0.25">
      <c r="A195" s="15" t="s">
        <v>225</v>
      </c>
      <c r="B195" s="15" t="s">
        <v>226</v>
      </c>
      <c r="C195" s="16">
        <v>7</v>
      </c>
      <c r="D195" s="16">
        <v>6</v>
      </c>
      <c r="E195" s="16">
        <v>6</v>
      </c>
      <c r="F195" s="41">
        <f t="shared" si="26"/>
        <v>0.8571428571428571</v>
      </c>
      <c r="G195" s="41">
        <f t="shared" si="27"/>
        <v>0.8571428571428571</v>
      </c>
    </row>
    <row r="196" spans="1:7" x14ac:dyDescent="0.25">
      <c r="A196" s="15" t="s">
        <v>121</v>
      </c>
      <c r="B196" s="15" t="s">
        <v>206</v>
      </c>
      <c r="C196" s="16">
        <v>9</v>
      </c>
      <c r="D196" s="16">
        <v>9</v>
      </c>
      <c r="E196" s="16">
        <v>9</v>
      </c>
      <c r="F196" s="41">
        <f t="shared" si="26"/>
        <v>1</v>
      </c>
      <c r="G196" s="41">
        <f t="shared" si="27"/>
        <v>1</v>
      </c>
    </row>
    <row r="197" spans="1:7" x14ac:dyDescent="0.25">
      <c r="A197" s="15" t="s">
        <v>121</v>
      </c>
      <c r="B197" s="15" t="s">
        <v>207</v>
      </c>
      <c r="C197" s="16">
        <v>1</v>
      </c>
      <c r="D197" s="16">
        <v>0</v>
      </c>
      <c r="E197" s="16">
        <v>0</v>
      </c>
      <c r="F197" s="41">
        <f t="shared" si="26"/>
        <v>0</v>
      </c>
      <c r="G197" s="41">
        <f t="shared" si="27"/>
        <v>0</v>
      </c>
    </row>
    <row r="198" spans="1:7" x14ac:dyDescent="0.25">
      <c r="A198" s="15" t="s">
        <v>121</v>
      </c>
      <c r="B198" s="15" t="s">
        <v>208</v>
      </c>
      <c r="C198" s="16">
        <v>13</v>
      </c>
      <c r="D198" s="16">
        <v>12</v>
      </c>
      <c r="E198" s="16">
        <v>13</v>
      </c>
      <c r="F198" s="41">
        <f t="shared" si="26"/>
        <v>0.92307692307692313</v>
      </c>
      <c r="G198" s="41">
        <f t="shared" si="27"/>
        <v>1</v>
      </c>
    </row>
    <row r="199" spans="1:7" x14ac:dyDescent="0.25">
      <c r="A199" s="15" t="s">
        <v>121</v>
      </c>
      <c r="B199" s="15" t="s">
        <v>209</v>
      </c>
      <c r="C199" s="16">
        <v>18</v>
      </c>
      <c r="D199" s="16">
        <v>14</v>
      </c>
      <c r="E199" s="16">
        <v>16</v>
      </c>
      <c r="F199" s="41">
        <f t="shared" si="26"/>
        <v>0.77777777777777779</v>
      </c>
      <c r="G199" s="41">
        <f t="shared" si="27"/>
        <v>0.88888888888888884</v>
      </c>
    </row>
    <row r="200" spans="1:7" x14ac:dyDescent="0.25">
      <c r="A200" s="15" t="s">
        <v>121</v>
      </c>
      <c r="B200" s="15" t="s">
        <v>210</v>
      </c>
      <c r="C200" s="16">
        <v>5</v>
      </c>
      <c r="D200" s="16">
        <v>5</v>
      </c>
      <c r="E200" s="16">
        <v>5</v>
      </c>
      <c r="F200" s="41">
        <f t="shared" si="26"/>
        <v>1</v>
      </c>
      <c r="G200" s="41">
        <f t="shared" si="27"/>
        <v>1</v>
      </c>
    </row>
    <row r="201" spans="1:7" x14ac:dyDescent="0.25">
      <c r="A201" s="15" t="s">
        <v>121</v>
      </c>
      <c r="B201" s="15" t="s">
        <v>211</v>
      </c>
      <c r="C201" s="16">
        <v>1</v>
      </c>
      <c r="D201" s="16">
        <v>1</v>
      </c>
      <c r="E201" s="16">
        <v>1</v>
      </c>
      <c r="F201" s="41">
        <f t="shared" si="26"/>
        <v>1</v>
      </c>
      <c r="G201" s="41">
        <f t="shared" si="27"/>
        <v>1</v>
      </c>
    </row>
    <row r="202" spans="1:7" x14ac:dyDescent="0.25">
      <c r="A202" s="5" t="s">
        <v>442</v>
      </c>
      <c r="B202" s="5"/>
      <c r="C202" s="5">
        <f>SUM(C2:C201)</f>
        <v>10282</v>
      </c>
      <c r="D202" s="5">
        <f>SUM(D2:D201)</f>
        <v>6983</v>
      </c>
      <c r="E202" s="5">
        <f>SUM(E2:E201)</f>
        <v>8039</v>
      </c>
      <c r="F202" s="41">
        <f t="shared" ref="F202" si="28">D202/C202</f>
        <v>0.67914802567593857</v>
      </c>
      <c r="G202" s="41">
        <f t="shared" ref="G202" si="29">E202/C202</f>
        <v>0.78185177980937559</v>
      </c>
    </row>
  </sheetData>
  <sortState ref="A2:G201">
    <sortCondition ref="B2:B201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O8" sqref="O8"/>
    </sheetView>
  </sheetViews>
  <sheetFormatPr defaultRowHeight="15" x14ac:dyDescent="0.25"/>
  <cols>
    <col min="1" max="1" width="22.42578125" customWidth="1"/>
  </cols>
  <sheetData>
    <row r="1" spans="1:6" x14ac:dyDescent="0.25">
      <c r="A1" t="s">
        <v>447</v>
      </c>
    </row>
    <row r="3" spans="1:6" x14ac:dyDescent="0.25">
      <c r="A3" s="5" t="s">
        <v>446</v>
      </c>
      <c r="B3" s="5">
        <v>10282</v>
      </c>
      <c r="C3" s="5">
        <v>6983</v>
      </c>
      <c r="D3" s="5">
        <v>8039</v>
      </c>
      <c r="E3" s="41">
        <v>0.67914802567593857</v>
      </c>
      <c r="F3" s="41">
        <v>0.78185177980937559</v>
      </c>
    </row>
    <row r="4" spans="1:6" x14ac:dyDescent="0.25">
      <c r="A4" s="5" t="s">
        <v>448</v>
      </c>
      <c r="B4" s="5">
        <v>6993</v>
      </c>
      <c r="C4" s="5">
        <v>5117</v>
      </c>
      <c r="D4" s="5">
        <v>5822</v>
      </c>
      <c r="E4" s="41">
        <v>0.73173173173173178</v>
      </c>
      <c r="F4" s="41">
        <v>0.83254683254683259</v>
      </c>
    </row>
    <row r="5" spans="1:6" x14ac:dyDescent="0.25">
      <c r="A5" s="5" t="s">
        <v>443</v>
      </c>
      <c r="B5" s="5">
        <v>3289</v>
      </c>
      <c r="C5" s="5">
        <v>1866</v>
      </c>
      <c r="D5" s="5">
        <v>2217</v>
      </c>
      <c r="E5" s="41">
        <v>0.56734569778048038</v>
      </c>
      <c r="F5" s="41">
        <v>0.67406506536941324</v>
      </c>
    </row>
    <row r="6" spans="1:6" x14ac:dyDescent="0.25">
      <c r="A6" s="5"/>
      <c r="B6" s="5"/>
      <c r="C6" s="5"/>
      <c r="D6" s="71"/>
      <c r="E6" s="72"/>
      <c r="F6" s="72"/>
    </row>
    <row r="7" spans="1:6" x14ac:dyDescent="0.25">
      <c r="A7" s="5" t="s">
        <v>449</v>
      </c>
      <c r="B7" s="73" t="s">
        <v>439</v>
      </c>
      <c r="C7" s="73" t="s">
        <v>437</v>
      </c>
      <c r="D7" s="71"/>
      <c r="E7" s="72"/>
      <c r="F7" s="72"/>
    </row>
    <row r="8" spans="1:6" x14ac:dyDescent="0.25">
      <c r="A8" s="5" t="s">
        <v>446</v>
      </c>
      <c r="B8" s="41">
        <v>0.67914802567593857</v>
      </c>
      <c r="C8" s="41">
        <v>0.78185177980937559</v>
      </c>
    </row>
    <row r="9" spans="1:6" x14ac:dyDescent="0.25">
      <c r="A9" s="5" t="s">
        <v>450</v>
      </c>
      <c r="B9" s="41">
        <v>0.73173173173173178</v>
      </c>
      <c r="C9" s="41">
        <v>0.83254683254683259</v>
      </c>
    </row>
    <row r="10" spans="1:6" x14ac:dyDescent="0.25">
      <c r="A10" s="5" t="s">
        <v>451</v>
      </c>
      <c r="B10" s="41">
        <v>0.56734569778048038</v>
      </c>
      <c r="C10" s="41">
        <v>0.67406506536941324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I13" sqref="I13:N22"/>
    </sheetView>
  </sheetViews>
  <sheetFormatPr defaultRowHeight="15" x14ac:dyDescent="0.25"/>
  <cols>
    <col min="2" max="2" width="12.140625" customWidth="1"/>
    <col min="9" max="9" width="13.5703125" customWidth="1"/>
    <col min="14" max="14" width="11.5703125" bestFit="1" customWidth="1"/>
  </cols>
  <sheetData>
    <row r="1" spans="1:14" x14ac:dyDescent="0.25">
      <c r="A1" s="74" t="s">
        <v>106</v>
      </c>
      <c r="B1" s="74" t="s">
        <v>107</v>
      </c>
      <c r="C1" s="74" t="s">
        <v>12</v>
      </c>
      <c r="D1" s="74" t="s">
        <v>1</v>
      </c>
      <c r="E1" s="74" t="s">
        <v>2</v>
      </c>
      <c r="F1" s="74" t="s">
        <v>4</v>
      </c>
      <c r="G1" s="74" t="s">
        <v>5</v>
      </c>
      <c r="I1" s="74" t="s">
        <v>106</v>
      </c>
      <c r="J1" s="74" t="s">
        <v>1</v>
      </c>
      <c r="K1" s="74" t="s">
        <v>2</v>
      </c>
      <c r="L1" s="74" t="s">
        <v>4</v>
      </c>
      <c r="M1" s="74" t="s">
        <v>5</v>
      </c>
      <c r="N1" s="74" t="s">
        <v>455</v>
      </c>
    </row>
    <row r="2" spans="1:14" x14ac:dyDescent="0.25">
      <c r="A2" s="75" t="s">
        <v>137</v>
      </c>
      <c r="B2" s="75" t="s">
        <v>429</v>
      </c>
      <c r="C2" s="76">
        <v>183</v>
      </c>
      <c r="D2" s="76">
        <v>50</v>
      </c>
      <c r="E2" s="76">
        <v>17</v>
      </c>
      <c r="F2" s="76">
        <v>103</v>
      </c>
      <c r="G2" s="76">
        <v>13</v>
      </c>
      <c r="I2" s="75" t="s">
        <v>456</v>
      </c>
      <c r="J2" s="78">
        <f t="shared" ref="J2:M2" si="0">IFERROR(D14/D2, "-")</f>
        <v>0.9</v>
      </c>
      <c r="K2" s="78">
        <f t="shared" si="0"/>
        <v>0.41176470588235292</v>
      </c>
      <c r="L2" s="78">
        <f t="shared" si="0"/>
        <v>0</v>
      </c>
      <c r="M2" s="78">
        <f t="shared" si="0"/>
        <v>7.6923076923076927E-2</v>
      </c>
      <c r="N2" s="78">
        <f t="shared" ref="N2:N10" si="1">IFERROR(C14/C2, "-")</f>
        <v>0.2896174863387978</v>
      </c>
    </row>
    <row r="3" spans="1:14" x14ac:dyDescent="0.25">
      <c r="A3" s="75" t="s">
        <v>137</v>
      </c>
      <c r="B3" s="75" t="s">
        <v>430</v>
      </c>
      <c r="C3" s="76">
        <v>127</v>
      </c>
      <c r="D3" s="76">
        <v>3</v>
      </c>
      <c r="E3" s="76">
        <v>9</v>
      </c>
      <c r="F3" s="76">
        <v>103</v>
      </c>
      <c r="G3" s="76">
        <v>12</v>
      </c>
      <c r="I3" s="75" t="s">
        <v>457</v>
      </c>
      <c r="J3" s="78">
        <f t="shared" ref="J3:J10" si="2">IFERROR(D15/D3, "-")</f>
        <v>1</v>
      </c>
      <c r="K3" s="78">
        <f t="shared" ref="K3:K10" si="3">IFERROR(E15/E3, "-")</f>
        <v>0.88888888888888884</v>
      </c>
      <c r="L3" s="78">
        <f t="shared" ref="L3:L10" si="4">IFERROR(F15/F3, "-")</f>
        <v>0.30097087378640774</v>
      </c>
      <c r="M3" s="78">
        <f t="shared" ref="M3:M10" si="5">IFERROR(G15/G3, "-")</f>
        <v>0.5</v>
      </c>
      <c r="N3" s="78">
        <f t="shared" si="1"/>
        <v>0.37795275590551181</v>
      </c>
    </row>
    <row r="4" spans="1:14" x14ac:dyDescent="0.25">
      <c r="A4" s="75" t="s">
        <v>137</v>
      </c>
      <c r="B4" s="75" t="s">
        <v>431</v>
      </c>
      <c r="C4" s="76">
        <v>121</v>
      </c>
      <c r="D4" s="76">
        <v>57</v>
      </c>
      <c r="E4" s="76">
        <v>6</v>
      </c>
      <c r="F4" s="76">
        <v>55</v>
      </c>
      <c r="G4" s="76">
        <v>3</v>
      </c>
      <c r="I4" s="75" t="s">
        <v>458</v>
      </c>
      <c r="J4" s="78">
        <f t="shared" si="2"/>
        <v>0.84210526315789469</v>
      </c>
      <c r="K4" s="78">
        <f t="shared" si="3"/>
        <v>1</v>
      </c>
      <c r="L4" s="78">
        <f t="shared" si="4"/>
        <v>7.2727272727272724E-2</v>
      </c>
      <c r="M4" s="78">
        <f t="shared" si="5"/>
        <v>0.66666666666666663</v>
      </c>
      <c r="N4" s="78">
        <f t="shared" si="1"/>
        <v>0.49586776859504134</v>
      </c>
    </row>
    <row r="5" spans="1:14" x14ac:dyDescent="0.25">
      <c r="A5" s="75" t="s">
        <v>137</v>
      </c>
      <c r="B5" s="75" t="s">
        <v>432</v>
      </c>
      <c r="C5" s="76">
        <v>46</v>
      </c>
      <c r="D5" s="77"/>
      <c r="E5" s="77"/>
      <c r="F5" s="76">
        <v>46</v>
      </c>
      <c r="G5" s="77"/>
      <c r="I5" s="75" t="s">
        <v>459</v>
      </c>
      <c r="J5" s="78" t="str">
        <f t="shared" si="2"/>
        <v>-</v>
      </c>
      <c r="K5" s="78" t="str">
        <f t="shared" si="3"/>
        <v>-</v>
      </c>
      <c r="L5" s="78">
        <f t="shared" si="4"/>
        <v>0.34782608695652173</v>
      </c>
      <c r="M5" s="78" t="str">
        <f t="shared" si="5"/>
        <v>-</v>
      </c>
      <c r="N5" s="78">
        <f t="shared" si="1"/>
        <v>0.34782608695652173</v>
      </c>
    </row>
    <row r="6" spans="1:14" x14ac:dyDescent="0.25">
      <c r="A6" s="75" t="s">
        <v>148</v>
      </c>
      <c r="B6" s="75" t="s">
        <v>429</v>
      </c>
      <c r="C6" s="76">
        <v>135</v>
      </c>
      <c r="D6" s="76">
        <v>41</v>
      </c>
      <c r="E6" s="76">
        <v>16</v>
      </c>
      <c r="F6" s="76">
        <v>67</v>
      </c>
      <c r="G6" s="76">
        <v>11</v>
      </c>
      <c r="I6" s="75" t="s">
        <v>460</v>
      </c>
      <c r="J6" s="78">
        <f t="shared" si="2"/>
        <v>0.65853658536585369</v>
      </c>
      <c r="K6" s="78">
        <f t="shared" si="3"/>
        <v>0.375</v>
      </c>
      <c r="L6" s="78">
        <f t="shared" si="4"/>
        <v>0.26865671641791045</v>
      </c>
      <c r="M6" s="78">
        <f t="shared" si="5"/>
        <v>0.63636363636363635</v>
      </c>
      <c r="N6" s="78">
        <f t="shared" si="1"/>
        <v>0.42962962962962964</v>
      </c>
    </row>
    <row r="7" spans="1:14" x14ac:dyDescent="0.25">
      <c r="A7" s="75" t="s">
        <v>148</v>
      </c>
      <c r="B7" s="75" t="s">
        <v>430</v>
      </c>
      <c r="C7" s="76">
        <v>68</v>
      </c>
      <c r="D7" s="76">
        <v>10</v>
      </c>
      <c r="E7" s="76">
        <v>10</v>
      </c>
      <c r="F7" s="76">
        <v>48</v>
      </c>
      <c r="G7" s="77"/>
      <c r="I7" s="75" t="s">
        <v>461</v>
      </c>
      <c r="J7" s="78">
        <f t="shared" si="2"/>
        <v>1</v>
      </c>
      <c r="K7" s="78">
        <f t="shared" si="3"/>
        <v>0.7</v>
      </c>
      <c r="L7" s="78">
        <f t="shared" si="4"/>
        <v>0.27083333333333331</v>
      </c>
      <c r="M7" s="78" t="str">
        <f t="shared" si="5"/>
        <v>-</v>
      </c>
      <c r="N7" s="78">
        <f t="shared" si="1"/>
        <v>0.44117647058823528</v>
      </c>
    </row>
    <row r="8" spans="1:14" x14ac:dyDescent="0.25">
      <c r="A8" s="75" t="s">
        <v>148</v>
      </c>
      <c r="B8" s="75" t="s">
        <v>431</v>
      </c>
      <c r="C8" s="76">
        <v>167</v>
      </c>
      <c r="D8" s="76">
        <v>46</v>
      </c>
      <c r="E8" s="76">
        <v>6</v>
      </c>
      <c r="F8" s="76">
        <v>106</v>
      </c>
      <c r="G8" s="76">
        <v>9</v>
      </c>
      <c r="I8" s="75" t="s">
        <v>462</v>
      </c>
      <c r="J8" s="78">
        <f t="shared" si="2"/>
        <v>0.93478260869565222</v>
      </c>
      <c r="K8" s="78">
        <f t="shared" si="3"/>
        <v>0.83333333333333337</v>
      </c>
      <c r="L8" s="78">
        <f t="shared" si="4"/>
        <v>0.30188679245283018</v>
      </c>
      <c r="M8" s="78">
        <f t="shared" si="5"/>
        <v>0.66666666666666663</v>
      </c>
      <c r="N8" s="78">
        <f t="shared" si="1"/>
        <v>0.51497005988023947</v>
      </c>
    </row>
    <row r="9" spans="1:14" x14ac:dyDescent="0.25">
      <c r="A9" s="75" t="s">
        <v>148</v>
      </c>
      <c r="B9" s="75" t="s">
        <v>432</v>
      </c>
      <c r="C9" s="76">
        <v>58</v>
      </c>
      <c r="D9" s="77"/>
      <c r="E9" s="77"/>
      <c r="F9" s="76">
        <v>58</v>
      </c>
      <c r="G9" s="77"/>
      <c r="I9" s="75" t="s">
        <v>463</v>
      </c>
      <c r="J9" s="78" t="str">
        <f t="shared" si="2"/>
        <v>-</v>
      </c>
      <c r="K9" s="78" t="str">
        <f t="shared" si="3"/>
        <v>-</v>
      </c>
      <c r="L9" s="78">
        <f t="shared" si="4"/>
        <v>0.48275862068965519</v>
      </c>
      <c r="M9" s="78" t="str">
        <f t="shared" si="5"/>
        <v>-</v>
      </c>
      <c r="N9" s="78">
        <f t="shared" si="1"/>
        <v>0.48275862068965519</v>
      </c>
    </row>
    <row r="10" spans="1:14" x14ac:dyDescent="0.25">
      <c r="A10" s="75" t="s">
        <v>452</v>
      </c>
      <c r="B10" s="5"/>
      <c r="C10" s="5">
        <f>SUM(C2:C9)</f>
        <v>905</v>
      </c>
      <c r="D10" s="5">
        <f t="shared" ref="D10:G10" si="6">SUM(D2:D9)</f>
        <v>207</v>
      </c>
      <c r="E10" s="5">
        <f t="shared" si="6"/>
        <v>64</v>
      </c>
      <c r="F10" s="5">
        <f t="shared" si="6"/>
        <v>586</v>
      </c>
      <c r="G10" s="5">
        <f t="shared" si="6"/>
        <v>48</v>
      </c>
      <c r="I10" s="75" t="s">
        <v>452</v>
      </c>
      <c r="J10" s="78">
        <f t="shared" si="2"/>
        <v>0.85024154589371981</v>
      </c>
      <c r="K10" s="78">
        <f t="shared" si="3"/>
        <v>0.609375</v>
      </c>
      <c r="L10" s="78">
        <f t="shared" si="4"/>
        <v>0.24232081911262798</v>
      </c>
      <c r="M10" s="78">
        <f t="shared" si="5"/>
        <v>0.45833333333333331</v>
      </c>
      <c r="N10" s="78">
        <f t="shared" si="1"/>
        <v>0.41878453038674035</v>
      </c>
    </row>
    <row r="12" spans="1:14" x14ac:dyDescent="0.25">
      <c r="A12" s="146" t="s">
        <v>453</v>
      </c>
      <c r="B12" s="146"/>
      <c r="C12" s="146"/>
      <c r="D12" s="146"/>
      <c r="E12" s="146"/>
      <c r="F12" s="146"/>
      <c r="G12" s="146"/>
    </row>
    <row r="13" spans="1:14" x14ac:dyDescent="0.25">
      <c r="A13" s="74" t="s">
        <v>106</v>
      </c>
      <c r="B13" s="74" t="s">
        <v>107</v>
      </c>
      <c r="C13" s="74" t="s">
        <v>12</v>
      </c>
      <c r="D13" s="74" t="s">
        <v>1</v>
      </c>
      <c r="E13" s="74" t="s">
        <v>2</v>
      </c>
      <c r="F13" s="74" t="s">
        <v>4</v>
      </c>
      <c r="G13" s="74" t="s">
        <v>5</v>
      </c>
      <c r="I13" s="74" t="s">
        <v>465</v>
      </c>
      <c r="J13" s="74" t="s">
        <v>1</v>
      </c>
      <c r="K13" s="74" t="s">
        <v>2</v>
      </c>
      <c r="L13" s="74" t="s">
        <v>4</v>
      </c>
      <c r="M13" s="74" t="s">
        <v>5</v>
      </c>
      <c r="N13" s="74" t="s">
        <v>455</v>
      </c>
    </row>
    <row r="14" spans="1:14" x14ac:dyDescent="0.25">
      <c r="A14" s="75" t="s">
        <v>137</v>
      </c>
      <c r="B14" s="75" t="s">
        <v>429</v>
      </c>
      <c r="C14" s="76">
        <v>53</v>
      </c>
      <c r="D14" s="76">
        <v>45</v>
      </c>
      <c r="E14" s="76">
        <v>7</v>
      </c>
      <c r="F14" s="77"/>
      <c r="G14" s="76">
        <v>1</v>
      </c>
      <c r="I14" s="5" t="s">
        <v>456</v>
      </c>
      <c r="J14" s="41">
        <v>0.9</v>
      </c>
      <c r="K14" s="41">
        <v>0.41176470588235292</v>
      </c>
      <c r="L14" s="41">
        <v>0</v>
      </c>
      <c r="M14" s="41">
        <v>7.6923076923076927E-2</v>
      </c>
      <c r="N14" s="41">
        <v>0.2896174863387978</v>
      </c>
    </row>
    <row r="15" spans="1:14" x14ac:dyDescent="0.25">
      <c r="A15" s="75" t="s">
        <v>137</v>
      </c>
      <c r="B15" s="75" t="s">
        <v>430</v>
      </c>
      <c r="C15" s="76">
        <v>48</v>
      </c>
      <c r="D15" s="76">
        <v>3</v>
      </c>
      <c r="E15" s="76">
        <v>8</v>
      </c>
      <c r="F15" s="76">
        <v>31</v>
      </c>
      <c r="G15" s="76">
        <v>6</v>
      </c>
      <c r="I15" s="5" t="s">
        <v>457</v>
      </c>
      <c r="J15" s="41">
        <v>1</v>
      </c>
      <c r="K15" s="41">
        <v>0.88888888888888884</v>
      </c>
      <c r="L15" s="41">
        <v>0.30097087378640774</v>
      </c>
      <c r="M15" s="41">
        <v>0.5</v>
      </c>
      <c r="N15" s="41">
        <v>0.37795275590551181</v>
      </c>
    </row>
    <row r="16" spans="1:14" x14ac:dyDescent="0.25">
      <c r="A16" s="75" t="s">
        <v>137</v>
      </c>
      <c r="B16" s="75" t="s">
        <v>431</v>
      </c>
      <c r="C16" s="76">
        <v>60</v>
      </c>
      <c r="D16" s="76">
        <v>48</v>
      </c>
      <c r="E16" s="76">
        <v>6</v>
      </c>
      <c r="F16" s="76">
        <v>4</v>
      </c>
      <c r="G16" s="76">
        <v>2</v>
      </c>
      <c r="I16" s="5" t="s">
        <v>458</v>
      </c>
      <c r="J16" s="41">
        <v>0.84210526315789469</v>
      </c>
      <c r="K16" s="41">
        <v>1</v>
      </c>
      <c r="L16" s="41">
        <v>7.2727272727272724E-2</v>
      </c>
      <c r="M16" s="41">
        <v>0.66666666666666663</v>
      </c>
      <c r="N16" s="41">
        <v>0.49586776859504134</v>
      </c>
    </row>
    <row r="17" spans="1:14" x14ac:dyDescent="0.25">
      <c r="A17" s="75" t="s">
        <v>137</v>
      </c>
      <c r="B17" s="75" t="s">
        <v>432</v>
      </c>
      <c r="C17" s="76">
        <v>16</v>
      </c>
      <c r="D17" s="77"/>
      <c r="E17" s="77"/>
      <c r="F17" s="76">
        <v>16</v>
      </c>
      <c r="G17" s="77"/>
      <c r="I17" s="5" t="s">
        <v>459</v>
      </c>
      <c r="J17" s="41" t="s">
        <v>436</v>
      </c>
      <c r="K17" s="41" t="s">
        <v>436</v>
      </c>
      <c r="L17" s="41">
        <v>0.34782608695652173</v>
      </c>
      <c r="M17" s="41" t="s">
        <v>436</v>
      </c>
      <c r="N17" s="41">
        <v>0.34782608695652173</v>
      </c>
    </row>
    <row r="18" spans="1:14" x14ac:dyDescent="0.25">
      <c r="A18" s="75" t="s">
        <v>148</v>
      </c>
      <c r="B18" s="75" t="s">
        <v>429</v>
      </c>
      <c r="C18" s="76">
        <v>58</v>
      </c>
      <c r="D18" s="76">
        <v>27</v>
      </c>
      <c r="E18" s="76">
        <v>6</v>
      </c>
      <c r="F18" s="76">
        <v>18</v>
      </c>
      <c r="G18" s="76">
        <v>7</v>
      </c>
      <c r="I18" s="5" t="s">
        <v>460</v>
      </c>
      <c r="J18" s="41">
        <v>0.65853658536585369</v>
      </c>
      <c r="K18" s="41">
        <v>0.375</v>
      </c>
      <c r="L18" s="41">
        <v>0.26865671641791045</v>
      </c>
      <c r="M18" s="41">
        <v>0.63636363636363635</v>
      </c>
      <c r="N18" s="41">
        <v>0.42962962962962964</v>
      </c>
    </row>
    <row r="19" spans="1:14" x14ac:dyDescent="0.25">
      <c r="A19" s="75" t="s">
        <v>148</v>
      </c>
      <c r="B19" s="75" t="s">
        <v>430</v>
      </c>
      <c r="C19" s="76">
        <v>30</v>
      </c>
      <c r="D19" s="76">
        <v>10</v>
      </c>
      <c r="E19" s="76">
        <v>7</v>
      </c>
      <c r="F19" s="76">
        <v>13</v>
      </c>
      <c r="G19" s="77"/>
      <c r="I19" s="5" t="s">
        <v>461</v>
      </c>
      <c r="J19" s="41">
        <v>1</v>
      </c>
      <c r="K19" s="41">
        <v>0.7</v>
      </c>
      <c r="L19" s="41">
        <v>0.27083333333333331</v>
      </c>
      <c r="M19" s="41" t="s">
        <v>436</v>
      </c>
      <c r="N19" s="41">
        <v>0.44117647058823528</v>
      </c>
    </row>
    <row r="20" spans="1:14" x14ac:dyDescent="0.25">
      <c r="A20" s="75" t="s">
        <v>148</v>
      </c>
      <c r="B20" s="75" t="s">
        <v>431</v>
      </c>
      <c r="C20" s="76">
        <v>86</v>
      </c>
      <c r="D20" s="76">
        <v>43</v>
      </c>
      <c r="E20" s="76">
        <v>5</v>
      </c>
      <c r="F20" s="76">
        <v>32</v>
      </c>
      <c r="G20" s="76">
        <v>6</v>
      </c>
      <c r="I20" s="5" t="s">
        <v>462</v>
      </c>
      <c r="J20" s="41">
        <v>0.93478260869565222</v>
      </c>
      <c r="K20" s="41">
        <v>0.83333333333333337</v>
      </c>
      <c r="L20" s="41">
        <v>0.30188679245283018</v>
      </c>
      <c r="M20" s="41">
        <v>0.66666666666666663</v>
      </c>
      <c r="N20" s="41">
        <v>0.51497005988023947</v>
      </c>
    </row>
    <row r="21" spans="1:14" x14ac:dyDescent="0.25">
      <c r="A21" s="75" t="s">
        <v>148</v>
      </c>
      <c r="B21" s="75" t="s">
        <v>432</v>
      </c>
      <c r="C21" s="76">
        <v>28</v>
      </c>
      <c r="D21" s="77"/>
      <c r="E21" s="77"/>
      <c r="F21" s="76">
        <v>28</v>
      </c>
      <c r="G21" s="77"/>
      <c r="I21" s="5" t="s">
        <v>463</v>
      </c>
      <c r="J21" s="41" t="s">
        <v>436</v>
      </c>
      <c r="K21" s="41" t="s">
        <v>436</v>
      </c>
      <c r="L21" s="41">
        <v>0.48275862068965519</v>
      </c>
      <c r="M21" s="41" t="s">
        <v>436</v>
      </c>
      <c r="N21" s="41">
        <v>0.48275862068965519</v>
      </c>
    </row>
    <row r="22" spans="1:14" x14ac:dyDescent="0.25">
      <c r="A22" s="75" t="s">
        <v>454</v>
      </c>
      <c r="B22" s="5"/>
      <c r="C22" s="5">
        <f>SUM(C14:C21)</f>
        <v>379</v>
      </c>
      <c r="D22" s="5">
        <f t="shared" ref="D22:G22" si="7">SUM(D14:D21)</f>
        <v>176</v>
      </c>
      <c r="E22" s="5">
        <f t="shared" si="7"/>
        <v>39</v>
      </c>
      <c r="F22" s="5">
        <f t="shared" si="7"/>
        <v>142</v>
      </c>
      <c r="G22" s="5">
        <f t="shared" si="7"/>
        <v>22</v>
      </c>
      <c r="I22" s="5" t="s">
        <v>452</v>
      </c>
      <c r="J22" s="41">
        <v>0.85024154589371981</v>
      </c>
      <c r="K22" s="41">
        <v>0.609375</v>
      </c>
      <c r="L22" s="41">
        <v>0.24232081911262798</v>
      </c>
      <c r="M22" s="41">
        <v>0.45833333333333331</v>
      </c>
      <c r="N22" s="41">
        <v>0.41878453038674035</v>
      </c>
    </row>
  </sheetData>
  <mergeCells count="1">
    <mergeCell ref="A12:G1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23" workbookViewId="0">
      <selection activeCell="A48" sqref="A48"/>
    </sheetView>
  </sheetViews>
  <sheetFormatPr defaultRowHeight="15" x14ac:dyDescent="0.25"/>
  <cols>
    <col min="1" max="1" width="37.140625" customWidth="1"/>
    <col min="2" max="2" width="7" customWidth="1"/>
    <col min="4" max="4" width="7.5703125" customWidth="1"/>
  </cols>
  <sheetData>
    <row r="1" spans="1:7" x14ac:dyDescent="0.25">
      <c r="A1" s="62" t="s">
        <v>0</v>
      </c>
      <c r="B1" s="62" t="s">
        <v>1</v>
      </c>
      <c r="C1" s="62" t="s">
        <v>2</v>
      </c>
      <c r="D1" s="62" t="s">
        <v>3</v>
      </c>
      <c r="E1" s="62" t="s">
        <v>4</v>
      </c>
      <c r="F1" s="62" t="s">
        <v>5</v>
      </c>
      <c r="G1" s="62" t="s">
        <v>469</v>
      </c>
    </row>
    <row r="2" spans="1:7" x14ac:dyDescent="0.25">
      <c r="A2" s="63" t="s">
        <v>9</v>
      </c>
      <c r="B2" s="102">
        <v>2.3022686567164183</v>
      </c>
      <c r="C2" s="102">
        <v>2.3682857142857143</v>
      </c>
      <c r="D2" s="102">
        <v>2.2434157832744401</v>
      </c>
      <c r="E2" s="102">
        <v>2.409443099273608</v>
      </c>
      <c r="F2" s="102">
        <v>2.4446666666666661</v>
      </c>
      <c r="G2" s="102">
        <v>2.3144284188034199</v>
      </c>
    </row>
    <row r="3" spans="1:7" x14ac:dyDescent="0.25">
      <c r="A3" s="63" t="s">
        <v>10</v>
      </c>
      <c r="B3" s="102">
        <v>2.6691199999999999</v>
      </c>
      <c r="C3" s="102">
        <v>1.9484313725490194</v>
      </c>
      <c r="D3" s="102">
        <v>1.8610769230769233</v>
      </c>
      <c r="E3" s="102">
        <v>2.1537457044673531</v>
      </c>
      <c r="F3" s="102">
        <v>2.5024528301886786</v>
      </c>
      <c r="G3" s="102">
        <v>2.206646153846151</v>
      </c>
    </row>
    <row r="4" spans="1:7" x14ac:dyDescent="0.25">
      <c r="A4" s="63" t="s">
        <v>11</v>
      </c>
      <c r="B4" s="102">
        <v>2.9047368421052631</v>
      </c>
      <c r="C4" s="102">
        <v>2.115925925925926</v>
      </c>
      <c r="D4" s="102">
        <v>2.4274999999999998</v>
      </c>
      <c r="E4" s="102">
        <v>2.4589473684210525</v>
      </c>
      <c r="F4" s="102">
        <v>2.2263157894736842</v>
      </c>
      <c r="G4" s="102">
        <v>2.4156886227544909</v>
      </c>
    </row>
    <row r="23" spans="1:8" x14ac:dyDescent="0.25">
      <c r="A23" s="2" t="s">
        <v>13</v>
      </c>
      <c r="B23" s="2" t="s">
        <v>14</v>
      </c>
      <c r="C23" s="103" t="s">
        <v>12</v>
      </c>
      <c r="D23" s="103" t="s">
        <v>1</v>
      </c>
      <c r="E23" s="103" t="s">
        <v>2</v>
      </c>
      <c r="F23" s="103" t="s">
        <v>3</v>
      </c>
      <c r="G23" s="103" t="s">
        <v>4</v>
      </c>
      <c r="H23" s="103" t="s">
        <v>5</v>
      </c>
    </row>
    <row r="24" spans="1:8" x14ac:dyDescent="0.25">
      <c r="A24" s="3" t="s">
        <v>39</v>
      </c>
      <c r="B24" s="3" t="s">
        <v>40</v>
      </c>
      <c r="C24" s="104">
        <v>2.1920952380952374</v>
      </c>
      <c r="D24" s="105"/>
      <c r="E24" s="104">
        <v>0</v>
      </c>
      <c r="F24" s="104">
        <v>2.193103448275862</v>
      </c>
      <c r="G24" s="104">
        <v>2.5746153846153845</v>
      </c>
      <c r="H24" s="104">
        <v>1.4750000000000001</v>
      </c>
    </row>
    <row r="25" spans="1:8" x14ac:dyDescent="0.25">
      <c r="A25" s="3" t="s">
        <v>43</v>
      </c>
      <c r="B25" s="3" t="s">
        <v>40</v>
      </c>
      <c r="C25" s="104">
        <v>2.2441401273885364</v>
      </c>
      <c r="D25" s="105"/>
      <c r="E25" s="104">
        <v>2.8041666666666671</v>
      </c>
      <c r="F25" s="104">
        <v>2.145729166666666</v>
      </c>
      <c r="G25" s="104">
        <v>2.3106849315068483</v>
      </c>
      <c r="H25" s="104">
        <v>2.2679999999999998</v>
      </c>
    </row>
    <row r="26" spans="1:8" x14ac:dyDescent="0.25">
      <c r="A26" s="3" t="s">
        <v>44</v>
      </c>
      <c r="B26" s="3" t="s">
        <v>40</v>
      </c>
      <c r="C26" s="104">
        <v>2.14</v>
      </c>
      <c r="D26" s="105"/>
      <c r="E26" s="105"/>
      <c r="F26" s="104">
        <v>2.14</v>
      </c>
      <c r="G26" s="105"/>
      <c r="H26" s="105"/>
    </row>
    <row r="27" spans="1:8" x14ac:dyDescent="0.25">
      <c r="A27" s="3" t="s">
        <v>46</v>
      </c>
      <c r="B27" s="3" t="s">
        <v>40</v>
      </c>
      <c r="C27" s="104">
        <v>2.1364444444444444</v>
      </c>
      <c r="D27" s="105"/>
      <c r="E27" s="104">
        <v>2.7266666666666666</v>
      </c>
      <c r="F27" s="104">
        <v>2.1379831932773108</v>
      </c>
      <c r="G27" s="104">
        <v>1.835</v>
      </c>
      <c r="H27" s="104">
        <v>3.8</v>
      </c>
    </row>
    <row r="28" spans="1:8" x14ac:dyDescent="0.25">
      <c r="A28" s="3" t="s">
        <v>48</v>
      </c>
      <c r="B28" s="3" t="s">
        <v>40</v>
      </c>
      <c r="C28" s="104">
        <v>2.6550000000000002</v>
      </c>
      <c r="D28" s="105"/>
      <c r="E28" s="105"/>
      <c r="F28" s="104">
        <v>2.6550000000000002</v>
      </c>
      <c r="G28" s="105"/>
      <c r="H28" s="105"/>
    </row>
    <row r="29" spans="1:8" x14ac:dyDescent="0.25">
      <c r="A29" s="3" t="s">
        <v>52</v>
      </c>
      <c r="B29" s="3" t="s">
        <v>40</v>
      </c>
      <c r="C29" s="104">
        <v>2.52063583815029</v>
      </c>
      <c r="D29" s="104">
        <v>2.7791489361702131</v>
      </c>
      <c r="E29" s="104">
        <v>2.5074999999999998</v>
      </c>
      <c r="F29" s="104">
        <v>2.1289189189189188</v>
      </c>
      <c r="G29" s="104">
        <v>2.6730303030303033</v>
      </c>
      <c r="H29" s="104">
        <v>2.6195999999999997</v>
      </c>
    </row>
    <row r="30" spans="1:8" x14ac:dyDescent="0.25">
      <c r="A30" s="3" t="s">
        <v>23</v>
      </c>
      <c r="B30" s="3" t="s">
        <v>24</v>
      </c>
      <c r="C30" s="104">
        <v>2.6625925925925924</v>
      </c>
      <c r="D30" s="105"/>
      <c r="E30" s="105"/>
      <c r="F30" s="105"/>
      <c r="G30" s="104">
        <v>2.6625925925925924</v>
      </c>
      <c r="H30" s="105"/>
    </row>
    <row r="31" spans="1:8" x14ac:dyDescent="0.25">
      <c r="A31" s="3" t="s">
        <v>32</v>
      </c>
      <c r="B31" s="3" t="s">
        <v>24</v>
      </c>
      <c r="C31" s="104">
        <v>0.25</v>
      </c>
      <c r="D31" s="105"/>
      <c r="E31" s="105"/>
      <c r="F31" s="104">
        <v>0.25</v>
      </c>
      <c r="G31" s="105"/>
      <c r="H31" s="105"/>
    </row>
    <row r="32" spans="1:8" x14ac:dyDescent="0.25">
      <c r="A32" s="3" t="s">
        <v>33</v>
      </c>
      <c r="B32" s="3" t="s">
        <v>24</v>
      </c>
      <c r="C32" s="104">
        <v>2.5272340425531916</v>
      </c>
      <c r="D32" s="105"/>
      <c r="E32" s="104">
        <v>2.1390909090909096</v>
      </c>
      <c r="F32" s="105"/>
      <c r="G32" s="104">
        <v>2.8687999999999998</v>
      </c>
      <c r="H32" s="105"/>
    </row>
    <row r="33" spans="1:8" x14ac:dyDescent="0.25">
      <c r="A33" s="3" t="s">
        <v>54</v>
      </c>
      <c r="B33" s="3" t="s">
        <v>24</v>
      </c>
      <c r="C33" s="104">
        <v>2.5393333333333334</v>
      </c>
      <c r="D33" s="105"/>
      <c r="E33" s="104">
        <v>3.08</v>
      </c>
      <c r="F33" s="105"/>
      <c r="G33" s="104">
        <v>2.5007142857142854</v>
      </c>
      <c r="H33" s="105"/>
    </row>
    <row r="34" spans="1:8" x14ac:dyDescent="0.25">
      <c r="A34" s="3" t="s">
        <v>17</v>
      </c>
      <c r="B34" s="3" t="s">
        <v>18</v>
      </c>
      <c r="C34" s="104">
        <v>2.1911111111111112</v>
      </c>
      <c r="D34" s="105"/>
      <c r="E34" s="105"/>
      <c r="F34" s="104">
        <v>1.857</v>
      </c>
      <c r="G34" s="104">
        <v>3.2699999999999996</v>
      </c>
      <c r="H34" s="104">
        <v>2.4</v>
      </c>
    </row>
    <row r="35" spans="1:8" x14ac:dyDescent="0.25">
      <c r="A35" s="3" t="s">
        <v>25</v>
      </c>
      <c r="B35" s="3" t="s">
        <v>18</v>
      </c>
      <c r="C35" s="104">
        <v>2.4147448979591846</v>
      </c>
      <c r="D35" s="104">
        <v>3.274</v>
      </c>
      <c r="E35" s="104">
        <v>2.4485714285714288</v>
      </c>
      <c r="F35" s="104">
        <v>2.2590344827586204</v>
      </c>
      <c r="G35" s="104">
        <v>3.1300000000000003</v>
      </c>
      <c r="H35" s="104">
        <v>2.7671428571428573</v>
      </c>
    </row>
    <row r="36" spans="1:8" x14ac:dyDescent="0.25">
      <c r="A36" s="3" t="s">
        <v>29</v>
      </c>
      <c r="B36" s="3" t="s">
        <v>18</v>
      </c>
      <c r="C36" s="104">
        <v>2.1812105263157888</v>
      </c>
      <c r="D36" s="104">
        <v>1.27</v>
      </c>
      <c r="E36" s="104">
        <v>3.3</v>
      </c>
      <c r="F36" s="104">
        <v>2.0107801418439717</v>
      </c>
      <c r="G36" s="104">
        <v>2.6041666666666665</v>
      </c>
      <c r="H36" s="104">
        <v>2.8440909090909088</v>
      </c>
    </row>
    <row r="37" spans="1:8" x14ac:dyDescent="0.25">
      <c r="A37" s="3" t="s">
        <v>31</v>
      </c>
      <c r="B37" s="3" t="s">
        <v>18</v>
      </c>
      <c r="C37" s="104">
        <v>1.8960000000000001</v>
      </c>
      <c r="D37" s="105"/>
      <c r="E37" s="105"/>
      <c r="F37" s="104">
        <v>1.0766666666666667</v>
      </c>
      <c r="G37" s="104">
        <v>3.125</v>
      </c>
      <c r="H37" s="105"/>
    </row>
    <row r="38" spans="1:8" x14ac:dyDescent="0.25">
      <c r="A38" s="3" t="s">
        <v>41</v>
      </c>
      <c r="B38" s="3" t="s">
        <v>18</v>
      </c>
      <c r="C38" s="104">
        <v>2.5077419354838706</v>
      </c>
      <c r="D38" s="105"/>
      <c r="E38" s="104">
        <v>3.86</v>
      </c>
      <c r="F38" s="104">
        <v>1.9966666666666666</v>
      </c>
      <c r="G38" s="104">
        <v>2.5671428571428576</v>
      </c>
      <c r="H38" s="104">
        <v>2.62</v>
      </c>
    </row>
    <row r="39" spans="1:8" x14ac:dyDescent="0.25">
      <c r="A39" s="3" t="s">
        <v>45</v>
      </c>
      <c r="B39" s="3" t="s">
        <v>18</v>
      </c>
      <c r="C39" s="104">
        <v>2.0389552238805968</v>
      </c>
      <c r="D39" s="105"/>
      <c r="E39" s="104">
        <v>1.5049999999999999</v>
      </c>
      <c r="F39" s="104">
        <v>2.1030612244897959</v>
      </c>
      <c r="G39" s="104">
        <v>2.1520000000000001</v>
      </c>
      <c r="H39" s="105"/>
    </row>
    <row r="40" spans="1:8" x14ac:dyDescent="0.25">
      <c r="A40" s="3" t="s">
        <v>47</v>
      </c>
      <c r="B40" s="3" t="s">
        <v>18</v>
      </c>
      <c r="C40" s="104">
        <v>2.3366666666666669</v>
      </c>
      <c r="D40" s="105"/>
      <c r="E40" s="104">
        <v>2.3366666666666669</v>
      </c>
      <c r="F40" s="105"/>
      <c r="G40" s="105"/>
      <c r="H40" s="105"/>
    </row>
    <row r="41" spans="1:8" x14ac:dyDescent="0.25">
      <c r="A41" s="3" t="s">
        <v>48</v>
      </c>
      <c r="B41" s="3" t="s">
        <v>18</v>
      </c>
      <c r="C41" s="104">
        <v>2.2400000000000002</v>
      </c>
      <c r="D41" s="105"/>
      <c r="E41" s="105"/>
      <c r="F41" s="104">
        <v>2.2400000000000002</v>
      </c>
      <c r="G41" s="105"/>
      <c r="H41" s="105"/>
    </row>
    <row r="42" spans="1:8" x14ac:dyDescent="0.25">
      <c r="A42" s="3" t="s">
        <v>51</v>
      </c>
      <c r="B42" s="3" t="s">
        <v>18</v>
      </c>
      <c r="C42" s="104">
        <v>2.6695890410958896</v>
      </c>
      <c r="D42" s="104">
        <v>2.755113636363637</v>
      </c>
      <c r="E42" s="104">
        <v>2.5024999999999999</v>
      </c>
      <c r="F42" s="105"/>
      <c r="G42" s="105"/>
      <c r="H42" s="104">
        <v>2.5594736842105257</v>
      </c>
    </row>
    <row r="43" spans="1:8" x14ac:dyDescent="0.25">
      <c r="A43" s="3" t="s">
        <v>34</v>
      </c>
      <c r="B43" s="3" t="s">
        <v>35</v>
      </c>
      <c r="C43" s="104">
        <v>2.7711764705882351</v>
      </c>
      <c r="D43" s="105"/>
      <c r="E43" s="105"/>
      <c r="F43" s="104">
        <v>2.7711764705882351</v>
      </c>
      <c r="G43" s="105"/>
      <c r="H43" s="105"/>
    </row>
    <row r="44" spans="1:8" x14ac:dyDescent="0.25">
      <c r="A44" s="3" t="s">
        <v>19</v>
      </c>
      <c r="B44" s="3" t="s">
        <v>20</v>
      </c>
      <c r="C44" s="104">
        <v>2.2202830188679243</v>
      </c>
      <c r="D44" s="105"/>
      <c r="E44" s="104">
        <v>2.3403846153846155</v>
      </c>
      <c r="F44" s="105"/>
      <c r="G44" s="104">
        <v>2.1317460317460313</v>
      </c>
      <c r="H44" s="104">
        <v>2.3647058823529412</v>
      </c>
    </row>
    <row r="45" spans="1:8" x14ac:dyDescent="0.25">
      <c r="A45" s="3" t="s">
        <v>21</v>
      </c>
      <c r="B45" s="3" t="s">
        <v>20</v>
      </c>
      <c r="C45" s="104">
        <v>1.9622794117647064</v>
      </c>
      <c r="D45" s="104">
        <v>2.1228378378378383</v>
      </c>
      <c r="E45" s="105"/>
      <c r="F45" s="105"/>
      <c r="G45" s="104">
        <v>1.7741379310344825</v>
      </c>
      <c r="H45" s="104">
        <v>1.7199999999999998</v>
      </c>
    </row>
    <row r="46" spans="1:8" x14ac:dyDescent="0.25">
      <c r="A46" s="3" t="s">
        <v>22</v>
      </c>
      <c r="B46" s="3" t="s">
        <v>20</v>
      </c>
      <c r="C46" s="104">
        <v>2.2726666666666668</v>
      </c>
      <c r="D46" s="105"/>
      <c r="E46" s="105"/>
      <c r="F46" s="105"/>
      <c r="G46" s="104">
        <v>2.2726666666666668</v>
      </c>
      <c r="H46" s="105"/>
    </row>
    <row r="47" spans="1:8" x14ac:dyDescent="0.25">
      <c r="A47" s="3" t="s">
        <v>26</v>
      </c>
      <c r="B47" s="3" t="s">
        <v>20</v>
      </c>
      <c r="C47" s="104">
        <v>2.6044444444444448</v>
      </c>
      <c r="D47" s="104">
        <v>2.25</v>
      </c>
      <c r="E47" s="105"/>
      <c r="F47" s="105"/>
      <c r="G47" s="104">
        <v>2.705714285714286</v>
      </c>
      <c r="H47" s="105"/>
    </row>
    <row r="48" spans="1:8" ht="30" x14ac:dyDescent="0.25">
      <c r="A48" s="3" t="s">
        <v>27</v>
      </c>
      <c r="B48" s="3" t="s">
        <v>20</v>
      </c>
      <c r="C48" s="104">
        <v>2.0575000000000001</v>
      </c>
      <c r="D48" s="105"/>
      <c r="E48" s="105"/>
      <c r="F48" s="105"/>
      <c r="G48" s="104">
        <v>2.0575000000000001</v>
      </c>
      <c r="H48" s="105"/>
    </row>
    <row r="49" spans="1:8" x14ac:dyDescent="0.25">
      <c r="A49" s="3" t="s">
        <v>28</v>
      </c>
      <c r="B49" s="3" t="s">
        <v>20</v>
      </c>
      <c r="C49" s="104">
        <v>2.2999999999999998</v>
      </c>
      <c r="D49" s="105"/>
      <c r="E49" s="104">
        <v>2.2333333333333334</v>
      </c>
      <c r="F49" s="105"/>
      <c r="G49" s="104">
        <v>2.355</v>
      </c>
      <c r="H49" s="104">
        <v>2.4450000000000003</v>
      </c>
    </row>
    <row r="50" spans="1:8" x14ac:dyDescent="0.25">
      <c r="A50" s="3" t="s">
        <v>30</v>
      </c>
      <c r="B50" s="3" t="s">
        <v>20</v>
      </c>
      <c r="C50" s="104">
        <v>2.2870833333333334</v>
      </c>
      <c r="D50" s="105"/>
      <c r="E50" s="105"/>
      <c r="F50" s="105"/>
      <c r="G50" s="104">
        <v>2.3718181818181816</v>
      </c>
      <c r="H50" s="104">
        <v>1.355</v>
      </c>
    </row>
    <row r="51" spans="1:8" x14ac:dyDescent="0.25">
      <c r="A51" s="3" t="s">
        <v>32</v>
      </c>
      <c r="B51" s="3" t="s">
        <v>20</v>
      </c>
      <c r="C51" s="104">
        <v>2.2176136363636361</v>
      </c>
      <c r="D51" s="105"/>
      <c r="E51" s="104">
        <v>2.1342105263157891</v>
      </c>
      <c r="F51" s="105"/>
      <c r="G51" s="104">
        <v>2.1181355932203392</v>
      </c>
      <c r="H51" s="104">
        <v>2.9630000000000001</v>
      </c>
    </row>
    <row r="52" spans="1:8" x14ac:dyDescent="0.25">
      <c r="A52" s="3" t="s">
        <v>37</v>
      </c>
      <c r="B52" s="3" t="s">
        <v>20</v>
      </c>
      <c r="C52" s="104">
        <v>2.0681003584229396</v>
      </c>
      <c r="D52" s="104">
        <v>1.9379310344827589</v>
      </c>
      <c r="E52" s="105"/>
      <c r="F52" s="105"/>
      <c r="G52" s="104">
        <v>2.2516504854368935</v>
      </c>
      <c r="H52" s="104">
        <v>2.0670967741935478</v>
      </c>
    </row>
    <row r="53" spans="1:8" x14ac:dyDescent="0.25">
      <c r="A53" s="3" t="s">
        <v>38</v>
      </c>
      <c r="B53" s="3" t="s">
        <v>20</v>
      </c>
      <c r="C53" s="104">
        <v>1</v>
      </c>
      <c r="D53" s="105"/>
      <c r="E53" s="105"/>
      <c r="F53" s="105"/>
      <c r="G53" s="105"/>
      <c r="H53" s="104">
        <v>1</v>
      </c>
    </row>
    <row r="54" spans="1:8" x14ac:dyDescent="0.25">
      <c r="A54" s="3" t="s">
        <v>42</v>
      </c>
      <c r="B54" s="3" t="s">
        <v>20</v>
      </c>
      <c r="C54" s="104">
        <v>1.4028571428571428</v>
      </c>
      <c r="D54" s="105"/>
      <c r="E54" s="104">
        <v>1</v>
      </c>
      <c r="F54" s="105"/>
      <c r="G54" s="104">
        <v>1.433846153846154</v>
      </c>
      <c r="H54" s="105"/>
    </row>
    <row r="55" spans="1:8" x14ac:dyDescent="0.25">
      <c r="A55" s="3" t="s">
        <v>48</v>
      </c>
      <c r="B55" s="3" t="s">
        <v>20</v>
      </c>
      <c r="C55" s="104">
        <v>1.4418181818181821</v>
      </c>
      <c r="D55" s="105"/>
      <c r="E55" s="104">
        <v>1.3790322580645165</v>
      </c>
      <c r="F55" s="104">
        <v>2.415</v>
      </c>
      <c r="G55" s="105"/>
      <c r="H55" s="105"/>
    </row>
    <row r="56" spans="1:8" x14ac:dyDescent="0.25">
      <c r="A56" s="3" t="s">
        <v>49</v>
      </c>
      <c r="B56" s="3" t="s">
        <v>20</v>
      </c>
      <c r="C56" s="104">
        <v>2.3194117647058823</v>
      </c>
      <c r="D56" s="105"/>
      <c r="E56" s="105"/>
      <c r="F56" s="105"/>
      <c r="G56" s="104">
        <v>2.3194117647058823</v>
      </c>
      <c r="H56" s="105"/>
    </row>
    <row r="57" spans="1:8" x14ac:dyDescent="0.25">
      <c r="A57" s="3" t="s">
        <v>50</v>
      </c>
      <c r="B57" s="3" t="s">
        <v>20</v>
      </c>
      <c r="C57" s="104">
        <v>2</v>
      </c>
      <c r="D57" s="104">
        <v>2.3325</v>
      </c>
      <c r="E57" s="105"/>
      <c r="F57" s="105"/>
      <c r="G57" s="104">
        <v>1.9172000000000002</v>
      </c>
      <c r="H57" s="104">
        <v>1.36</v>
      </c>
    </row>
    <row r="58" spans="1:8" x14ac:dyDescent="0.25">
      <c r="A58" s="3" t="s">
        <v>55</v>
      </c>
      <c r="B58" s="3" t="s">
        <v>20</v>
      </c>
      <c r="C58" s="104">
        <v>2.4610526315789474</v>
      </c>
      <c r="D58" s="105"/>
      <c r="E58" s="105"/>
      <c r="F58" s="104">
        <v>2.4183333333333334</v>
      </c>
      <c r="G58" s="105"/>
      <c r="H58" s="104">
        <v>3.23</v>
      </c>
    </row>
    <row r="59" spans="1:8" x14ac:dyDescent="0.25">
      <c r="A59" s="3" t="s">
        <v>15</v>
      </c>
      <c r="B59" s="3" t="s">
        <v>16</v>
      </c>
      <c r="C59" s="104">
        <v>1.86</v>
      </c>
      <c r="D59" s="105"/>
      <c r="E59" s="105"/>
      <c r="F59" s="104">
        <v>1.86</v>
      </c>
      <c r="G59" s="105"/>
      <c r="H59" s="105"/>
    </row>
    <row r="60" spans="1:8" x14ac:dyDescent="0.25">
      <c r="A60" s="3" t="s">
        <v>36</v>
      </c>
      <c r="B60" s="3" t="s">
        <v>16</v>
      </c>
      <c r="C60" s="104">
        <v>2.6875</v>
      </c>
      <c r="D60" s="105"/>
      <c r="E60" s="105"/>
      <c r="F60" s="104">
        <v>2.6875</v>
      </c>
      <c r="G60" s="105"/>
      <c r="H60" s="105"/>
    </row>
    <row r="61" spans="1:8" x14ac:dyDescent="0.25">
      <c r="A61" s="3" t="s">
        <v>48</v>
      </c>
      <c r="B61" s="3" t="s">
        <v>16</v>
      </c>
      <c r="C61" s="104">
        <v>2.1591666666666671</v>
      </c>
      <c r="D61" s="105"/>
      <c r="E61" s="105"/>
      <c r="F61" s="104">
        <v>2.1591666666666671</v>
      </c>
      <c r="G61" s="105"/>
      <c r="H61" s="105"/>
    </row>
    <row r="62" spans="1:8" x14ac:dyDescent="0.25">
      <c r="A62" s="3" t="s">
        <v>53</v>
      </c>
      <c r="B62" s="3" t="s">
        <v>16</v>
      </c>
      <c r="C62" s="104">
        <v>3.042820512820513</v>
      </c>
      <c r="D62" s="104">
        <v>3.7862499999999999</v>
      </c>
      <c r="E62" s="105"/>
      <c r="F62" s="104">
        <v>2.9111940298507459</v>
      </c>
      <c r="G62" s="104">
        <v>4</v>
      </c>
      <c r="H62" s="105"/>
    </row>
    <row r="63" spans="1:8" x14ac:dyDescent="0.25">
      <c r="A63" s="3" t="s">
        <v>56</v>
      </c>
      <c r="B63" s="3" t="s">
        <v>57</v>
      </c>
      <c r="C63" s="104">
        <v>1.9342857142857142</v>
      </c>
      <c r="D63" s="104">
        <v>3</v>
      </c>
      <c r="E63" s="105"/>
      <c r="F63" s="104">
        <v>0</v>
      </c>
      <c r="G63" s="105"/>
      <c r="H63" s="104">
        <v>1.885</v>
      </c>
    </row>
  </sheetData>
  <sortState ref="A24:H63">
    <sortCondition ref="B24:B63"/>
    <sortCondition ref="A24:A63"/>
  </sortState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4"/>
  <sheetViews>
    <sheetView workbookViewId="0">
      <selection activeCell="E18" sqref="E18"/>
    </sheetView>
  </sheetViews>
  <sheetFormatPr defaultRowHeight="15" x14ac:dyDescent="0.25"/>
  <cols>
    <col min="4" max="4" width="13" customWidth="1"/>
  </cols>
  <sheetData>
    <row r="1" spans="1:5" x14ac:dyDescent="0.25">
      <c r="A1" s="66" t="s">
        <v>470</v>
      </c>
      <c r="B1" s="66" t="s">
        <v>423</v>
      </c>
    </row>
    <row r="2" spans="1:5" x14ac:dyDescent="0.25">
      <c r="A2" s="68">
        <v>0</v>
      </c>
      <c r="B2" s="68">
        <v>186</v>
      </c>
      <c r="D2" t="s">
        <v>472</v>
      </c>
      <c r="E2">
        <f>B2</f>
        <v>186</v>
      </c>
    </row>
    <row r="3" spans="1:5" x14ac:dyDescent="0.25">
      <c r="A3" s="68">
        <v>0.23</v>
      </c>
      <c r="B3" s="68">
        <v>4</v>
      </c>
      <c r="D3" t="s">
        <v>471</v>
      </c>
      <c r="E3">
        <f>SUM(B3:B34)</f>
        <v>145</v>
      </c>
    </row>
    <row r="4" spans="1:5" x14ac:dyDescent="0.25">
      <c r="A4" s="68">
        <v>0.25</v>
      </c>
      <c r="B4" s="68">
        <v>8</v>
      </c>
      <c r="D4" t="s">
        <v>473</v>
      </c>
      <c r="E4">
        <f>SUM(B35:B94)</f>
        <v>545</v>
      </c>
    </row>
    <row r="5" spans="1:5" x14ac:dyDescent="0.25">
      <c r="A5" s="68">
        <v>0.3</v>
      </c>
      <c r="B5" s="68">
        <v>4</v>
      </c>
      <c r="D5" t="s">
        <v>474</v>
      </c>
      <c r="E5">
        <f>SUM(B95:B169)</f>
        <v>933</v>
      </c>
    </row>
    <row r="6" spans="1:5" x14ac:dyDescent="0.25">
      <c r="A6" s="68">
        <v>0.31</v>
      </c>
      <c r="B6" s="68">
        <v>3</v>
      </c>
      <c r="D6" t="s">
        <v>475</v>
      </c>
      <c r="E6">
        <f>SUM(B170:B232)</f>
        <v>664</v>
      </c>
    </row>
    <row r="7" spans="1:5" x14ac:dyDescent="0.25">
      <c r="A7" s="68">
        <v>0.33</v>
      </c>
      <c r="B7" s="68">
        <v>10</v>
      </c>
      <c r="D7" t="s">
        <v>476</v>
      </c>
      <c r="E7">
        <f>B233</f>
        <v>217</v>
      </c>
    </row>
    <row r="8" spans="1:5" x14ac:dyDescent="0.25">
      <c r="A8" s="68">
        <v>0.38</v>
      </c>
      <c r="B8" s="68">
        <v>2</v>
      </c>
      <c r="E8">
        <f>SUM(E2:E7)</f>
        <v>2690</v>
      </c>
    </row>
    <row r="9" spans="1:5" x14ac:dyDescent="0.25">
      <c r="A9" s="68">
        <v>0.4</v>
      </c>
      <c r="B9" s="68">
        <v>1</v>
      </c>
    </row>
    <row r="10" spans="1:5" x14ac:dyDescent="0.25">
      <c r="A10" s="68">
        <v>0.41</v>
      </c>
      <c r="B10" s="68">
        <v>1</v>
      </c>
    </row>
    <row r="11" spans="1:5" x14ac:dyDescent="0.25">
      <c r="A11" s="68">
        <v>0.44</v>
      </c>
      <c r="B11" s="68">
        <v>1</v>
      </c>
    </row>
    <row r="12" spans="1:5" x14ac:dyDescent="0.25">
      <c r="A12" s="68">
        <v>0.46</v>
      </c>
      <c r="B12" s="68">
        <v>7</v>
      </c>
    </row>
    <row r="13" spans="1:5" x14ac:dyDescent="0.25">
      <c r="A13" s="68">
        <v>0.5</v>
      </c>
      <c r="B13" s="68">
        <v>21</v>
      </c>
    </row>
    <row r="14" spans="1:5" x14ac:dyDescent="0.25">
      <c r="A14" s="68">
        <v>0.52</v>
      </c>
      <c r="B14" s="68">
        <v>1</v>
      </c>
    </row>
    <row r="15" spans="1:5" x14ac:dyDescent="0.25">
      <c r="A15" s="68">
        <v>0.54</v>
      </c>
      <c r="B15" s="68">
        <v>5</v>
      </c>
    </row>
    <row r="16" spans="1:5" x14ac:dyDescent="0.25">
      <c r="A16" s="68">
        <v>0.56999999999999995</v>
      </c>
      <c r="B16" s="68">
        <v>4</v>
      </c>
    </row>
    <row r="17" spans="1:2" x14ac:dyDescent="0.25">
      <c r="A17" s="68">
        <v>0.6</v>
      </c>
      <c r="B17" s="68">
        <v>6</v>
      </c>
    </row>
    <row r="18" spans="1:2" x14ac:dyDescent="0.25">
      <c r="A18" s="68">
        <v>0.62</v>
      </c>
      <c r="B18" s="68">
        <v>2</v>
      </c>
    </row>
    <row r="19" spans="1:2" x14ac:dyDescent="0.25">
      <c r="A19" s="68">
        <v>0.64</v>
      </c>
      <c r="B19" s="68">
        <v>1</v>
      </c>
    </row>
    <row r="20" spans="1:2" x14ac:dyDescent="0.25">
      <c r="A20" s="68">
        <v>0.67</v>
      </c>
      <c r="B20" s="68">
        <v>15</v>
      </c>
    </row>
    <row r="21" spans="1:2" x14ac:dyDescent="0.25">
      <c r="A21" s="68">
        <v>0.69</v>
      </c>
      <c r="B21" s="68">
        <v>5</v>
      </c>
    </row>
    <row r="22" spans="1:2" x14ac:dyDescent="0.25">
      <c r="A22" s="68">
        <v>0.7</v>
      </c>
      <c r="B22" s="68">
        <v>1</v>
      </c>
    </row>
    <row r="23" spans="1:2" x14ac:dyDescent="0.25">
      <c r="A23" s="68">
        <v>0.71</v>
      </c>
      <c r="B23" s="68">
        <v>1</v>
      </c>
    </row>
    <row r="24" spans="1:2" x14ac:dyDescent="0.25">
      <c r="A24" s="68">
        <v>0.73</v>
      </c>
      <c r="B24" s="68">
        <v>1</v>
      </c>
    </row>
    <row r="25" spans="1:2" x14ac:dyDescent="0.25">
      <c r="A25" s="68">
        <v>0.75</v>
      </c>
      <c r="B25" s="68">
        <v>13</v>
      </c>
    </row>
    <row r="26" spans="1:2" x14ac:dyDescent="0.25">
      <c r="A26" s="68">
        <v>0.77</v>
      </c>
      <c r="B26" s="68">
        <v>4</v>
      </c>
    </row>
    <row r="27" spans="1:2" x14ac:dyDescent="0.25">
      <c r="A27" s="68">
        <v>0.79</v>
      </c>
      <c r="B27" s="68">
        <v>1</v>
      </c>
    </row>
    <row r="28" spans="1:2" x14ac:dyDescent="0.25">
      <c r="A28" s="68">
        <v>0.8</v>
      </c>
      <c r="B28" s="68">
        <v>7</v>
      </c>
    </row>
    <row r="29" spans="1:2" x14ac:dyDescent="0.25">
      <c r="A29" s="68">
        <v>0.82</v>
      </c>
      <c r="B29" s="68">
        <v>2</v>
      </c>
    </row>
    <row r="30" spans="1:2" x14ac:dyDescent="0.25">
      <c r="A30" s="68">
        <v>0.85</v>
      </c>
      <c r="B30" s="68">
        <v>4</v>
      </c>
    </row>
    <row r="31" spans="1:2" x14ac:dyDescent="0.25">
      <c r="A31" s="68">
        <v>0.86</v>
      </c>
      <c r="B31" s="68">
        <v>1</v>
      </c>
    </row>
    <row r="32" spans="1:2" x14ac:dyDescent="0.25">
      <c r="A32" s="68">
        <v>0.9</v>
      </c>
      <c r="B32" s="68">
        <v>2</v>
      </c>
    </row>
    <row r="33" spans="1:2" x14ac:dyDescent="0.25">
      <c r="A33" s="68">
        <v>0.92</v>
      </c>
      <c r="B33" s="68">
        <v>5</v>
      </c>
    </row>
    <row r="34" spans="1:2" x14ac:dyDescent="0.25">
      <c r="A34" s="68">
        <v>0.94</v>
      </c>
      <c r="B34" s="68">
        <v>2</v>
      </c>
    </row>
    <row r="35" spans="1:2" x14ac:dyDescent="0.25">
      <c r="A35" s="68">
        <v>1</v>
      </c>
      <c r="B35" s="68">
        <v>95</v>
      </c>
    </row>
    <row r="36" spans="1:2" x14ac:dyDescent="0.25">
      <c r="A36" s="68">
        <v>1.06</v>
      </c>
      <c r="B36" s="68">
        <v>2</v>
      </c>
    </row>
    <row r="37" spans="1:2" x14ac:dyDescent="0.25">
      <c r="A37" s="68">
        <v>1.07</v>
      </c>
      <c r="B37" s="68">
        <v>1</v>
      </c>
    </row>
    <row r="38" spans="1:2" x14ac:dyDescent="0.25">
      <c r="A38" s="68">
        <v>1.08</v>
      </c>
      <c r="B38" s="68">
        <v>9</v>
      </c>
    </row>
    <row r="39" spans="1:2" x14ac:dyDescent="0.25">
      <c r="A39" s="68">
        <v>1.0900000000000001</v>
      </c>
      <c r="B39" s="68">
        <v>1</v>
      </c>
    </row>
    <row r="40" spans="1:2" x14ac:dyDescent="0.25">
      <c r="A40" s="68">
        <v>1.1000000000000001</v>
      </c>
      <c r="B40" s="68">
        <v>3</v>
      </c>
    </row>
    <row r="41" spans="1:2" x14ac:dyDescent="0.25">
      <c r="A41" s="68">
        <v>1.1299999999999999</v>
      </c>
      <c r="B41" s="68">
        <v>3</v>
      </c>
    </row>
    <row r="42" spans="1:2" x14ac:dyDescent="0.25">
      <c r="A42" s="68">
        <v>1.1399999999999999</v>
      </c>
      <c r="B42" s="68">
        <v>3</v>
      </c>
    </row>
    <row r="43" spans="1:2" x14ac:dyDescent="0.25">
      <c r="A43" s="68">
        <v>1.1499999999999999</v>
      </c>
      <c r="B43" s="68">
        <v>9</v>
      </c>
    </row>
    <row r="44" spans="1:2" x14ac:dyDescent="0.25">
      <c r="A44" s="68">
        <v>1.19</v>
      </c>
      <c r="B44" s="68">
        <v>1</v>
      </c>
    </row>
    <row r="45" spans="1:2" x14ac:dyDescent="0.25">
      <c r="A45" s="68">
        <v>1.2</v>
      </c>
      <c r="B45" s="68">
        <v>8</v>
      </c>
    </row>
    <row r="46" spans="1:2" x14ac:dyDescent="0.25">
      <c r="A46" s="68">
        <v>1.21</v>
      </c>
      <c r="B46" s="68">
        <v>3</v>
      </c>
    </row>
    <row r="47" spans="1:2" x14ac:dyDescent="0.25">
      <c r="A47" s="68">
        <v>1.23</v>
      </c>
      <c r="B47" s="68">
        <v>7</v>
      </c>
    </row>
    <row r="48" spans="1:2" x14ac:dyDescent="0.25">
      <c r="A48" s="68">
        <v>1.25</v>
      </c>
      <c r="B48" s="68">
        <v>23</v>
      </c>
    </row>
    <row r="49" spans="1:2" x14ac:dyDescent="0.25">
      <c r="A49" s="68">
        <v>1.29</v>
      </c>
      <c r="B49" s="68">
        <v>3</v>
      </c>
    </row>
    <row r="50" spans="1:2" x14ac:dyDescent="0.25">
      <c r="A50" s="68">
        <v>1.3</v>
      </c>
      <c r="B50" s="68">
        <v>8</v>
      </c>
    </row>
    <row r="51" spans="1:2" x14ac:dyDescent="0.25">
      <c r="A51" s="68">
        <v>1.31</v>
      </c>
      <c r="B51" s="68">
        <v>7</v>
      </c>
    </row>
    <row r="52" spans="1:2" x14ac:dyDescent="0.25">
      <c r="A52" s="68">
        <v>1.33</v>
      </c>
      <c r="B52" s="68">
        <v>20</v>
      </c>
    </row>
    <row r="53" spans="1:2" x14ac:dyDescent="0.25">
      <c r="A53" s="68">
        <v>1.35</v>
      </c>
      <c r="B53" s="68">
        <v>2</v>
      </c>
    </row>
    <row r="54" spans="1:2" x14ac:dyDescent="0.25">
      <c r="A54" s="68">
        <v>1.36</v>
      </c>
      <c r="B54" s="68">
        <v>3</v>
      </c>
    </row>
    <row r="55" spans="1:2" x14ac:dyDescent="0.25">
      <c r="A55" s="68">
        <v>1.38</v>
      </c>
      <c r="B55" s="68">
        <v>7</v>
      </c>
    </row>
    <row r="56" spans="1:2" x14ac:dyDescent="0.25">
      <c r="A56" s="68">
        <v>1.4</v>
      </c>
      <c r="B56" s="68">
        <v>11</v>
      </c>
    </row>
    <row r="57" spans="1:2" x14ac:dyDescent="0.25">
      <c r="A57" s="68">
        <v>1.41</v>
      </c>
      <c r="B57" s="68">
        <v>2</v>
      </c>
    </row>
    <row r="58" spans="1:2" x14ac:dyDescent="0.25">
      <c r="A58" s="68">
        <v>1.43</v>
      </c>
      <c r="B58" s="68">
        <v>12</v>
      </c>
    </row>
    <row r="59" spans="1:2" x14ac:dyDescent="0.25">
      <c r="A59" s="68">
        <v>1.44</v>
      </c>
      <c r="B59" s="68">
        <v>4</v>
      </c>
    </row>
    <row r="60" spans="1:2" x14ac:dyDescent="0.25">
      <c r="A60" s="68">
        <v>1.46</v>
      </c>
      <c r="B60" s="68">
        <v>13</v>
      </c>
    </row>
    <row r="61" spans="1:2" x14ac:dyDescent="0.25">
      <c r="A61" s="68">
        <v>1.47</v>
      </c>
      <c r="B61" s="68">
        <v>2</v>
      </c>
    </row>
    <row r="62" spans="1:2" x14ac:dyDescent="0.25">
      <c r="A62" s="68">
        <v>1.5</v>
      </c>
      <c r="B62" s="68">
        <v>45</v>
      </c>
    </row>
    <row r="63" spans="1:2" x14ac:dyDescent="0.25">
      <c r="A63" s="68">
        <v>1.53</v>
      </c>
      <c r="B63" s="68">
        <v>1</v>
      </c>
    </row>
    <row r="64" spans="1:2" x14ac:dyDescent="0.25">
      <c r="A64" s="68">
        <v>1.54</v>
      </c>
      <c r="B64" s="68">
        <v>10</v>
      </c>
    </row>
    <row r="65" spans="1:2" x14ac:dyDescent="0.25">
      <c r="A65" s="68">
        <v>1.56</v>
      </c>
      <c r="B65" s="68">
        <v>4</v>
      </c>
    </row>
    <row r="66" spans="1:2" x14ac:dyDescent="0.25">
      <c r="A66" s="68">
        <v>1.57</v>
      </c>
      <c r="B66" s="68">
        <v>13</v>
      </c>
    </row>
    <row r="67" spans="1:2" x14ac:dyDescent="0.25">
      <c r="A67" s="68">
        <v>1.58</v>
      </c>
      <c r="B67" s="68">
        <v>2</v>
      </c>
    </row>
    <row r="68" spans="1:2" x14ac:dyDescent="0.25">
      <c r="A68" s="68">
        <v>1.6</v>
      </c>
      <c r="B68" s="68">
        <v>13</v>
      </c>
    </row>
    <row r="69" spans="1:2" x14ac:dyDescent="0.25">
      <c r="A69" s="68">
        <v>1.62</v>
      </c>
      <c r="B69" s="68">
        <v>6</v>
      </c>
    </row>
    <row r="70" spans="1:2" x14ac:dyDescent="0.25">
      <c r="A70" s="68">
        <v>1.63</v>
      </c>
      <c r="B70" s="68">
        <v>4</v>
      </c>
    </row>
    <row r="71" spans="1:2" x14ac:dyDescent="0.25">
      <c r="A71" s="68">
        <v>1.64</v>
      </c>
      <c r="B71" s="68">
        <v>5</v>
      </c>
    </row>
    <row r="72" spans="1:2" x14ac:dyDescent="0.25">
      <c r="A72" s="68">
        <v>1.65</v>
      </c>
      <c r="B72" s="68">
        <v>1</v>
      </c>
    </row>
    <row r="73" spans="1:2" x14ac:dyDescent="0.25">
      <c r="A73" s="68">
        <v>1.67</v>
      </c>
      <c r="B73" s="68">
        <v>29</v>
      </c>
    </row>
    <row r="74" spans="1:2" x14ac:dyDescent="0.25">
      <c r="A74" s="68">
        <v>1.69</v>
      </c>
      <c r="B74" s="68">
        <v>12</v>
      </c>
    </row>
    <row r="75" spans="1:2" x14ac:dyDescent="0.25">
      <c r="A75" s="68">
        <v>1.7</v>
      </c>
      <c r="B75" s="68">
        <v>9</v>
      </c>
    </row>
    <row r="76" spans="1:2" x14ac:dyDescent="0.25">
      <c r="A76" s="68">
        <v>1.71</v>
      </c>
      <c r="B76" s="68">
        <v>11</v>
      </c>
    </row>
    <row r="77" spans="1:2" x14ac:dyDescent="0.25">
      <c r="A77" s="68">
        <v>1.75</v>
      </c>
      <c r="B77" s="68">
        <v>43</v>
      </c>
    </row>
    <row r="78" spans="1:2" x14ac:dyDescent="0.25">
      <c r="A78" s="68">
        <v>1.77</v>
      </c>
      <c r="B78" s="68">
        <v>13</v>
      </c>
    </row>
    <row r="79" spans="1:2" x14ac:dyDescent="0.25">
      <c r="A79" s="68">
        <v>1.79</v>
      </c>
      <c r="B79" s="68">
        <v>2</v>
      </c>
    </row>
    <row r="80" spans="1:2" x14ac:dyDescent="0.25">
      <c r="A80" s="68">
        <v>1.8</v>
      </c>
      <c r="B80" s="68">
        <v>9</v>
      </c>
    </row>
    <row r="81" spans="1:2" x14ac:dyDescent="0.25">
      <c r="A81" s="68">
        <v>1.81</v>
      </c>
      <c r="B81" s="68">
        <v>4</v>
      </c>
    </row>
    <row r="82" spans="1:2" x14ac:dyDescent="0.25">
      <c r="A82" s="68">
        <v>1.82</v>
      </c>
      <c r="B82" s="68">
        <v>4</v>
      </c>
    </row>
    <row r="83" spans="1:2" x14ac:dyDescent="0.25">
      <c r="A83" s="68">
        <v>1.85</v>
      </c>
      <c r="B83" s="68">
        <v>6</v>
      </c>
    </row>
    <row r="84" spans="1:2" x14ac:dyDescent="0.25">
      <c r="A84" s="68">
        <v>1.86</v>
      </c>
      <c r="B84" s="68">
        <v>9</v>
      </c>
    </row>
    <row r="85" spans="1:2" x14ac:dyDescent="0.25">
      <c r="A85" s="68">
        <v>1.87</v>
      </c>
      <c r="B85" s="68">
        <v>1</v>
      </c>
    </row>
    <row r="86" spans="1:2" x14ac:dyDescent="0.25">
      <c r="A86" s="68">
        <v>1.88</v>
      </c>
      <c r="B86" s="68">
        <v>2</v>
      </c>
    </row>
    <row r="87" spans="1:2" x14ac:dyDescent="0.25">
      <c r="A87" s="68">
        <v>1.89</v>
      </c>
      <c r="B87" s="68">
        <v>1</v>
      </c>
    </row>
    <row r="88" spans="1:2" x14ac:dyDescent="0.25">
      <c r="A88" s="68">
        <v>1.9</v>
      </c>
      <c r="B88" s="68">
        <v>2</v>
      </c>
    </row>
    <row r="89" spans="1:2" x14ac:dyDescent="0.25">
      <c r="A89" s="68">
        <v>1.91</v>
      </c>
      <c r="B89" s="68">
        <v>3</v>
      </c>
    </row>
    <row r="90" spans="1:2" x14ac:dyDescent="0.25">
      <c r="A90" s="68">
        <v>1.92</v>
      </c>
      <c r="B90" s="68">
        <v>9</v>
      </c>
    </row>
    <row r="91" spans="1:2" x14ac:dyDescent="0.25">
      <c r="A91" s="68">
        <v>1.93</v>
      </c>
      <c r="B91" s="68">
        <v>6</v>
      </c>
    </row>
    <row r="92" spans="1:2" x14ac:dyDescent="0.25">
      <c r="A92" s="68">
        <v>1.94</v>
      </c>
      <c r="B92" s="68">
        <v>2</v>
      </c>
    </row>
    <row r="93" spans="1:2" x14ac:dyDescent="0.25">
      <c r="A93" s="68">
        <v>1.95</v>
      </c>
      <c r="B93" s="68">
        <v>1</v>
      </c>
    </row>
    <row r="94" spans="1:2" x14ac:dyDescent="0.25">
      <c r="A94" s="68">
        <v>1.96</v>
      </c>
      <c r="B94" s="68">
        <v>1</v>
      </c>
    </row>
    <row r="95" spans="1:2" x14ac:dyDescent="0.25">
      <c r="A95" s="68">
        <v>2</v>
      </c>
      <c r="B95" s="68">
        <v>213</v>
      </c>
    </row>
    <row r="96" spans="1:2" x14ac:dyDescent="0.25">
      <c r="A96" s="68">
        <v>2.04</v>
      </c>
      <c r="B96" s="68">
        <v>1</v>
      </c>
    </row>
    <row r="97" spans="1:2" x14ac:dyDescent="0.25">
      <c r="A97" s="68">
        <v>2.06</v>
      </c>
      <c r="B97" s="68">
        <v>5</v>
      </c>
    </row>
    <row r="98" spans="1:2" x14ac:dyDescent="0.25">
      <c r="A98" s="68">
        <v>2.0699999999999998</v>
      </c>
      <c r="B98" s="68">
        <v>3</v>
      </c>
    </row>
    <row r="99" spans="1:2" x14ac:dyDescent="0.25">
      <c r="A99" s="68">
        <v>2.08</v>
      </c>
      <c r="B99" s="68">
        <v>18</v>
      </c>
    </row>
    <row r="100" spans="1:2" x14ac:dyDescent="0.25">
      <c r="A100" s="68">
        <v>2.09</v>
      </c>
      <c r="B100" s="68">
        <v>2</v>
      </c>
    </row>
    <row r="101" spans="1:2" x14ac:dyDescent="0.25">
      <c r="A101" s="68">
        <v>2.1</v>
      </c>
      <c r="B101" s="68">
        <v>8</v>
      </c>
    </row>
    <row r="102" spans="1:2" x14ac:dyDescent="0.25">
      <c r="A102" s="68">
        <v>2.11</v>
      </c>
      <c r="B102" s="68">
        <v>1</v>
      </c>
    </row>
    <row r="103" spans="1:2" x14ac:dyDescent="0.25">
      <c r="A103" s="68">
        <v>2.12</v>
      </c>
      <c r="B103" s="68">
        <v>5</v>
      </c>
    </row>
    <row r="104" spans="1:2" x14ac:dyDescent="0.25">
      <c r="A104" s="68">
        <v>2.13</v>
      </c>
      <c r="B104" s="68">
        <v>5</v>
      </c>
    </row>
    <row r="105" spans="1:2" x14ac:dyDescent="0.25">
      <c r="A105" s="68">
        <v>2.14</v>
      </c>
      <c r="B105" s="68">
        <v>6</v>
      </c>
    </row>
    <row r="106" spans="1:2" x14ac:dyDescent="0.25">
      <c r="A106" s="68">
        <v>2.15</v>
      </c>
      <c r="B106" s="68">
        <v>10</v>
      </c>
    </row>
    <row r="107" spans="1:2" x14ac:dyDescent="0.25">
      <c r="A107" s="68">
        <v>2.17</v>
      </c>
      <c r="B107" s="68">
        <v>1</v>
      </c>
    </row>
    <row r="108" spans="1:2" x14ac:dyDescent="0.25">
      <c r="A108" s="68">
        <v>2.1800000000000002</v>
      </c>
      <c r="B108" s="68">
        <v>1</v>
      </c>
    </row>
    <row r="109" spans="1:2" x14ac:dyDescent="0.25">
      <c r="A109" s="68">
        <v>2.19</v>
      </c>
      <c r="B109" s="68">
        <v>2</v>
      </c>
    </row>
    <row r="110" spans="1:2" x14ac:dyDescent="0.25">
      <c r="A110" s="68">
        <v>2.2000000000000002</v>
      </c>
      <c r="B110" s="68">
        <v>9</v>
      </c>
    </row>
    <row r="111" spans="1:2" x14ac:dyDescent="0.25">
      <c r="A111" s="68">
        <v>2.21</v>
      </c>
      <c r="B111" s="68">
        <v>7</v>
      </c>
    </row>
    <row r="112" spans="1:2" x14ac:dyDescent="0.25">
      <c r="A112" s="68">
        <v>2.23</v>
      </c>
      <c r="B112" s="68">
        <v>28</v>
      </c>
    </row>
    <row r="113" spans="1:2" x14ac:dyDescent="0.25">
      <c r="A113" s="68">
        <v>2.2400000000000002</v>
      </c>
      <c r="B113" s="68">
        <v>2</v>
      </c>
    </row>
    <row r="114" spans="1:2" x14ac:dyDescent="0.25">
      <c r="A114" s="68">
        <v>2.25</v>
      </c>
      <c r="B114" s="68">
        <v>44</v>
      </c>
    </row>
    <row r="115" spans="1:2" x14ac:dyDescent="0.25">
      <c r="A115" s="68">
        <v>2.27</v>
      </c>
      <c r="B115" s="68">
        <v>4</v>
      </c>
    </row>
    <row r="116" spans="1:2" x14ac:dyDescent="0.25">
      <c r="A116" s="68">
        <v>2.29</v>
      </c>
      <c r="B116" s="68">
        <v>8</v>
      </c>
    </row>
    <row r="117" spans="1:2" x14ac:dyDescent="0.25">
      <c r="A117" s="68">
        <v>2.2999999999999998</v>
      </c>
      <c r="B117" s="68">
        <v>14</v>
      </c>
    </row>
    <row r="118" spans="1:2" x14ac:dyDescent="0.25">
      <c r="A118" s="68">
        <v>2.31</v>
      </c>
      <c r="B118" s="68">
        <v>24</v>
      </c>
    </row>
    <row r="119" spans="1:2" x14ac:dyDescent="0.25">
      <c r="A119" s="68">
        <v>2.33</v>
      </c>
      <c r="B119" s="68">
        <v>33</v>
      </c>
    </row>
    <row r="120" spans="1:2" x14ac:dyDescent="0.25">
      <c r="A120" s="68">
        <v>2.35</v>
      </c>
      <c r="B120" s="68">
        <v>5</v>
      </c>
    </row>
    <row r="121" spans="1:2" x14ac:dyDescent="0.25">
      <c r="A121" s="68">
        <v>2.36</v>
      </c>
      <c r="B121" s="68">
        <v>8</v>
      </c>
    </row>
    <row r="122" spans="1:2" x14ac:dyDescent="0.25">
      <c r="A122" s="68">
        <v>2.38</v>
      </c>
      <c r="B122" s="68">
        <v>15</v>
      </c>
    </row>
    <row r="123" spans="1:2" x14ac:dyDescent="0.25">
      <c r="A123" s="68">
        <v>2.4</v>
      </c>
      <c r="B123" s="68">
        <v>19</v>
      </c>
    </row>
    <row r="124" spans="1:2" x14ac:dyDescent="0.25">
      <c r="A124" s="68">
        <v>2.41</v>
      </c>
      <c r="B124" s="68">
        <v>1</v>
      </c>
    </row>
    <row r="125" spans="1:2" x14ac:dyDescent="0.25">
      <c r="A125" s="68">
        <v>2.42</v>
      </c>
      <c r="B125" s="68">
        <v>1</v>
      </c>
    </row>
    <row r="126" spans="1:2" x14ac:dyDescent="0.25">
      <c r="A126" s="68">
        <v>2.4300000000000002</v>
      </c>
      <c r="B126" s="68">
        <v>10</v>
      </c>
    </row>
    <row r="127" spans="1:2" x14ac:dyDescent="0.25">
      <c r="A127" s="68">
        <v>2.44</v>
      </c>
      <c r="B127" s="68">
        <v>5</v>
      </c>
    </row>
    <row r="128" spans="1:2" x14ac:dyDescent="0.25">
      <c r="A128" s="68">
        <v>2.4500000000000002</v>
      </c>
      <c r="B128" s="68">
        <v>2</v>
      </c>
    </row>
    <row r="129" spans="1:2" x14ac:dyDescent="0.25">
      <c r="A129" s="68">
        <v>2.46</v>
      </c>
      <c r="B129" s="68">
        <v>20</v>
      </c>
    </row>
    <row r="130" spans="1:2" x14ac:dyDescent="0.25">
      <c r="A130" s="68">
        <v>2.4700000000000002</v>
      </c>
      <c r="B130" s="68">
        <v>1</v>
      </c>
    </row>
    <row r="131" spans="1:2" x14ac:dyDescent="0.25">
      <c r="A131" s="68">
        <v>2.5</v>
      </c>
      <c r="B131" s="68">
        <v>86</v>
      </c>
    </row>
    <row r="132" spans="1:2" x14ac:dyDescent="0.25">
      <c r="A132" s="68">
        <v>2.52</v>
      </c>
      <c r="B132" s="68">
        <v>1</v>
      </c>
    </row>
    <row r="133" spans="1:2" x14ac:dyDescent="0.25">
      <c r="A133" s="68">
        <v>2.5299999999999998</v>
      </c>
      <c r="B133" s="68">
        <v>2</v>
      </c>
    </row>
    <row r="134" spans="1:2" x14ac:dyDescent="0.25">
      <c r="A134" s="68">
        <v>2.54</v>
      </c>
      <c r="B134" s="68">
        <v>23</v>
      </c>
    </row>
    <row r="135" spans="1:2" x14ac:dyDescent="0.25">
      <c r="A135" s="68">
        <v>2.5499999999999998</v>
      </c>
      <c r="B135" s="68">
        <v>2</v>
      </c>
    </row>
    <row r="136" spans="1:2" x14ac:dyDescent="0.25">
      <c r="A136" s="68">
        <v>2.56</v>
      </c>
      <c r="B136" s="68">
        <v>4</v>
      </c>
    </row>
    <row r="137" spans="1:2" x14ac:dyDescent="0.25">
      <c r="A137" s="68">
        <v>2.57</v>
      </c>
      <c r="B137" s="68">
        <v>8</v>
      </c>
    </row>
    <row r="138" spans="1:2" x14ac:dyDescent="0.25">
      <c r="A138" s="68">
        <v>2.58</v>
      </c>
      <c r="B138" s="68">
        <v>1</v>
      </c>
    </row>
    <row r="139" spans="1:2" x14ac:dyDescent="0.25">
      <c r="A139" s="68">
        <v>2.59</v>
      </c>
      <c r="B139" s="68">
        <v>2</v>
      </c>
    </row>
    <row r="140" spans="1:2" x14ac:dyDescent="0.25">
      <c r="A140" s="68">
        <v>2.6</v>
      </c>
      <c r="B140" s="68">
        <v>20</v>
      </c>
    </row>
    <row r="141" spans="1:2" x14ac:dyDescent="0.25">
      <c r="A141" s="68">
        <v>2.61</v>
      </c>
      <c r="B141" s="68">
        <v>2</v>
      </c>
    </row>
    <row r="142" spans="1:2" x14ac:dyDescent="0.25">
      <c r="A142" s="68">
        <v>2.62</v>
      </c>
      <c r="B142" s="68">
        <v>13</v>
      </c>
    </row>
    <row r="143" spans="1:2" x14ac:dyDescent="0.25">
      <c r="A143" s="68">
        <v>2.63</v>
      </c>
      <c r="B143" s="68">
        <v>6</v>
      </c>
    </row>
    <row r="144" spans="1:2" x14ac:dyDescent="0.25">
      <c r="A144" s="68">
        <v>2.64</v>
      </c>
      <c r="B144" s="68">
        <v>6</v>
      </c>
    </row>
    <row r="145" spans="1:2" x14ac:dyDescent="0.25">
      <c r="A145" s="68">
        <v>2.65</v>
      </c>
      <c r="B145" s="68">
        <v>2</v>
      </c>
    </row>
    <row r="146" spans="1:2" x14ac:dyDescent="0.25">
      <c r="A146" s="68">
        <v>2.67</v>
      </c>
      <c r="B146" s="68">
        <v>29</v>
      </c>
    </row>
    <row r="147" spans="1:2" x14ac:dyDescent="0.25">
      <c r="A147" s="68">
        <v>2.68</v>
      </c>
      <c r="B147" s="68">
        <v>1</v>
      </c>
    </row>
    <row r="148" spans="1:2" x14ac:dyDescent="0.25">
      <c r="A148" s="68">
        <v>2.69</v>
      </c>
      <c r="B148" s="68">
        <v>19</v>
      </c>
    </row>
    <row r="149" spans="1:2" x14ac:dyDescent="0.25">
      <c r="A149" s="68">
        <v>2.7</v>
      </c>
      <c r="B149" s="68">
        <v>13</v>
      </c>
    </row>
    <row r="150" spans="1:2" x14ac:dyDescent="0.25">
      <c r="A150" s="68">
        <v>2.71</v>
      </c>
      <c r="B150" s="68">
        <v>6</v>
      </c>
    </row>
    <row r="151" spans="1:2" x14ac:dyDescent="0.25">
      <c r="A151" s="68">
        <v>2.72</v>
      </c>
      <c r="B151" s="68">
        <v>1</v>
      </c>
    </row>
    <row r="152" spans="1:2" x14ac:dyDescent="0.25">
      <c r="A152" s="68">
        <v>2.73</v>
      </c>
      <c r="B152" s="68">
        <v>7</v>
      </c>
    </row>
    <row r="153" spans="1:2" x14ac:dyDescent="0.25">
      <c r="A153" s="68">
        <v>2.75</v>
      </c>
      <c r="B153" s="68">
        <v>53</v>
      </c>
    </row>
    <row r="154" spans="1:2" x14ac:dyDescent="0.25">
      <c r="A154" s="68">
        <v>2.76</v>
      </c>
      <c r="B154" s="68">
        <v>1</v>
      </c>
    </row>
    <row r="155" spans="1:2" x14ac:dyDescent="0.25">
      <c r="A155" s="68">
        <v>2.77</v>
      </c>
      <c r="B155" s="68">
        <v>19</v>
      </c>
    </row>
    <row r="156" spans="1:2" x14ac:dyDescent="0.25">
      <c r="A156" s="68">
        <v>2.78</v>
      </c>
      <c r="B156" s="68">
        <v>2</v>
      </c>
    </row>
    <row r="157" spans="1:2" x14ac:dyDescent="0.25">
      <c r="A157" s="68">
        <v>2.79</v>
      </c>
      <c r="B157" s="68">
        <v>6</v>
      </c>
    </row>
    <row r="158" spans="1:2" x14ac:dyDescent="0.25">
      <c r="A158" s="68">
        <v>2.8</v>
      </c>
      <c r="B158" s="68">
        <v>12</v>
      </c>
    </row>
    <row r="159" spans="1:2" x14ac:dyDescent="0.25">
      <c r="A159" s="68">
        <v>2.81</v>
      </c>
      <c r="B159" s="68">
        <v>4</v>
      </c>
    </row>
    <row r="160" spans="1:2" x14ac:dyDescent="0.25">
      <c r="A160" s="68">
        <v>2.82</v>
      </c>
      <c r="B160" s="68">
        <v>1</v>
      </c>
    </row>
    <row r="161" spans="1:2" x14ac:dyDescent="0.25">
      <c r="A161" s="68">
        <v>2.83</v>
      </c>
      <c r="B161" s="68">
        <v>5</v>
      </c>
    </row>
    <row r="162" spans="1:2" x14ac:dyDescent="0.25">
      <c r="A162" s="68">
        <v>2.85</v>
      </c>
      <c r="B162" s="68">
        <v>7</v>
      </c>
    </row>
    <row r="163" spans="1:2" x14ac:dyDescent="0.25">
      <c r="A163" s="68">
        <v>2.86</v>
      </c>
      <c r="B163" s="68">
        <v>4</v>
      </c>
    </row>
    <row r="164" spans="1:2" x14ac:dyDescent="0.25">
      <c r="A164" s="68">
        <v>2.87</v>
      </c>
      <c r="B164" s="68">
        <v>1</v>
      </c>
    </row>
    <row r="165" spans="1:2" x14ac:dyDescent="0.25">
      <c r="A165" s="68">
        <v>2.88</v>
      </c>
      <c r="B165" s="68">
        <v>5</v>
      </c>
    </row>
    <row r="166" spans="1:2" x14ac:dyDescent="0.25">
      <c r="A166" s="68">
        <v>2.9</v>
      </c>
      <c r="B166" s="68">
        <v>4</v>
      </c>
    </row>
    <row r="167" spans="1:2" x14ac:dyDescent="0.25">
      <c r="A167" s="68">
        <v>2.92</v>
      </c>
      <c r="B167" s="68">
        <v>8</v>
      </c>
    </row>
    <row r="168" spans="1:2" x14ac:dyDescent="0.25">
      <c r="A168" s="68">
        <v>2.93</v>
      </c>
      <c r="B168" s="68">
        <v>1</v>
      </c>
    </row>
    <row r="169" spans="1:2" x14ac:dyDescent="0.25">
      <c r="A169" s="68">
        <v>2.94</v>
      </c>
      <c r="B169" s="68">
        <v>5</v>
      </c>
    </row>
    <row r="170" spans="1:2" x14ac:dyDescent="0.25">
      <c r="A170" s="68">
        <v>3</v>
      </c>
      <c r="B170" s="68">
        <v>183</v>
      </c>
    </row>
    <row r="171" spans="1:2" x14ac:dyDescent="0.25">
      <c r="A171" s="68">
        <v>3.05</v>
      </c>
      <c r="B171" s="68">
        <v>1</v>
      </c>
    </row>
    <row r="172" spans="1:2" x14ac:dyDescent="0.25">
      <c r="A172" s="68">
        <v>3.06</v>
      </c>
      <c r="B172" s="68">
        <v>4</v>
      </c>
    </row>
    <row r="173" spans="1:2" x14ac:dyDescent="0.25">
      <c r="A173" s="68">
        <v>3.07</v>
      </c>
      <c r="B173" s="68">
        <v>6</v>
      </c>
    </row>
    <row r="174" spans="1:2" x14ac:dyDescent="0.25">
      <c r="A174" s="68">
        <v>3.08</v>
      </c>
      <c r="B174" s="68">
        <v>10</v>
      </c>
    </row>
    <row r="175" spans="1:2" x14ac:dyDescent="0.25">
      <c r="A175" s="68">
        <v>3.1</v>
      </c>
      <c r="B175" s="68">
        <v>5</v>
      </c>
    </row>
    <row r="176" spans="1:2" x14ac:dyDescent="0.25">
      <c r="A176" s="68">
        <v>3.11</v>
      </c>
      <c r="B176" s="68">
        <v>1</v>
      </c>
    </row>
    <row r="177" spans="1:2" x14ac:dyDescent="0.25">
      <c r="A177" s="68">
        <v>3.12</v>
      </c>
      <c r="B177" s="68">
        <v>2</v>
      </c>
    </row>
    <row r="178" spans="1:2" x14ac:dyDescent="0.25">
      <c r="A178" s="68">
        <v>3.13</v>
      </c>
      <c r="B178" s="68">
        <v>2</v>
      </c>
    </row>
    <row r="179" spans="1:2" x14ac:dyDescent="0.25">
      <c r="A179" s="68">
        <v>3.14</v>
      </c>
      <c r="B179" s="68">
        <v>11</v>
      </c>
    </row>
    <row r="180" spans="1:2" x14ac:dyDescent="0.25">
      <c r="A180" s="68">
        <v>3.15</v>
      </c>
      <c r="B180" s="68">
        <v>10</v>
      </c>
    </row>
    <row r="181" spans="1:2" x14ac:dyDescent="0.25">
      <c r="A181" s="68">
        <v>3.16</v>
      </c>
      <c r="B181" s="68">
        <v>1</v>
      </c>
    </row>
    <row r="182" spans="1:2" x14ac:dyDescent="0.25">
      <c r="A182" s="68">
        <v>3.18</v>
      </c>
      <c r="B182" s="68">
        <v>3</v>
      </c>
    </row>
    <row r="183" spans="1:2" x14ac:dyDescent="0.25">
      <c r="A183" s="68">
        <v>3.19</v>
      </c>
      <c r="B183" s="68">
        <v>2</v>
      </c>
    </row>
    <row r="184" spans="1:2" x14ac:dyDescent="0.25">
      <c r="A184" s="68">
        <v>3.2</v>
      </c>
      <c r="B184" s="68">
        <v>16</v>
      </c>
    </row>
    <row r="185" spans="1:2" x14ac:dyDescent="0.25">
      <c r="A185" s="68">
        <v>3.21</v>
      </c>
      <c r="B185" s="68">
        <v>6</v>
      </c>
    </row>
    <row r="186" spans="1:2" x14ac:dyDescent="0.25">
      <c r="A186" s="68">
        <v>3.23</v>
      </c>
      <c r="B186" s="68">
        <v>18</v>
      </c>
    </row>
    <row r="187" spans="1:2" x14ac:dyDescent="0.25">
      <c r="A187" s="68">
        <v>3.25</v>
      </c>
      <c r="B187" s="68">
        <v>44</v>
      </c>
    </row>
    <row r="188" spans="1:2" x14ac:dyDescent="0.25">
      <c r="A188" s="68">
        <v>3.26</v>
      </c>
      <c r="B188" s="68">
        <v>1</v>
      </c>
    </row>
    <row r="189" spans="1:2" x14ac:dyDescent="0.25">
      <c r="A189" s="68">
        <v>3.27</v>
      </c>
      <c r="B189" s="68">
        <v>1</v>
      </c>
    </row>
    <row r="190" spans="1:2" x14ac:dyDescent="0.25">
      <c r="A190" s="68">
        <v>3.28</v>
      </c>
      <c r="B190" s="68">
        <v>1</v>
      </c>
    </row>
    <row r="191" spans="1:2" x14ac:dyDescent="0.25">
      <c r="A191" s="68">
        <v>3.29</v>
      </c>
      <c r="B191" s="68">
        <v>7</v>
      </c>
    </row>
    <row r="192" spans="1:2" x14ac:dyDescent="0.25">
      <c r="A192" s="68">
        <v>3.3</v>
      </c>
      <c r="B192" s="68">
        <v>6</v>
      </c>
    </row>
    <row r="193" spans="1:2" x14ac:dyDescent="0.25">
      <c r="A193" s="68">
        <v>3.31</v>
      </c>
      <c r="B193" s="68">
        <v>13</v>
      </c>
    </row>
    <row r="194" spans="1:2" x14ac:dyDescent="0.25">
      <c r="A194" s="68">
        <v>3.32</v>
      </c>
      <c r="B194" s="68">
        <v>1</v>
      </c>
    </row>
    <row r="195" spans="1:2" x14ac:dyDescent="0.25">
      <c r="A195" s="68">
        <v>3.33</v>
      </c>
      <c r="B195" s="68">
        <v>14</v>
      </c>
    </row>
    <row r="196" spans="1:2" x14ac:dyDescent="0.25">
      <c r="A196" s="68">
        <v>3.35</v>
      </c>
      <c r="B196" s="68">
        <v>4</v>
      </c>
    </row>
    <row r="197" spans="1:2" x14ac:dyDescent="0.25">
      <c r="A197" s="68">
        <v>3.36</v>
      </c>
      <c r="B197" s="68">
        <v>6</v>
      </c>
    </row>
    <row r="198" spans="1:2" x14ac:dyDescent="0.25">
      <c r="A198" s="68">
        <v>3.38</v>
      </c>
      <c r="B198" s="68">
        <v>6</v>
      </c>
    </row>
    <row r="199" spans="1:2" x14ac:dyDescent="0.25">
      <c r="A199" s="68">
        <v>3.4</v>
      </c>
      <c r="B199" s="68">
        <v>11</v>
      </c>
    </row>
    <row r="200" spans="1:2" x14ac:dyDescent="0.25">
      <c r="A200" s="68">
        <v>3.42</v>
      </c>
      <c r="B200" s="68">
        <v>2</v>
      </c>
    </row>
    <row r="201" spans="1:2" x14ac:dyDescent="0.25">
      <c r="A201" s="68">
        <v>3.43</v>
      </c>
      <c r="B201" s="68">
        <v>8</v>
      </c>
    </row>
    <row r="202" spans="1:2" x14ac:dyDescent="0.25">
      <c r="A202" s="68">
        <v>3.44</v>
      </c>
      <c r="B202" s="68">
        <v>7</v>
      </c>
    </row>
    <row r="203" spans="1:2" x14ac:dyDescent="0.25">
      <c r="A203" s="68">
        <v>3.45</v>
      </c>
      <c r="B203" s="68">
        <v>7</v>
      </c>
    </row>
    <row r="204" spans="1:2" x14ac:dyDescent="0.25">
      <c r="A204" s="68">
        <v>3.46</v>
      </c>
      <c r="B204" s="68">
        <v>7</v>
      </c>
    </row>
    <row r="205" spans="1:2" x14ac:dyDescent="0.25">
      <c r="A205" s="68">
        <v>3.47</v>
      </c>
      <c r="B205" s="68">
        <v>2</v>
      </c>
    </row>
    <row r="206" spans="1:2" x14ac:dyDescent="0.25">
      <c r="A206" s="68">
        <v>3.5</v>
      </c>
      <c r="B206" s="68">
        <v>47</v>
      </c>
    </row>
    <row r="207" spans="1:2" x14ac:dyDescent="0.25">
      <c r="A207" s="68">
        <v>3.54</v>
      </c>
      <c r="B207" s="68">
        <v>23</v>
      </c>
    </row>
    <row r="208" spans="1:2" x14ac:dyDescent="0.25">
      <c r="A208" s="68">
        <v>3.56</v>
      </c>
      <c r="B208" s="68">
        <v>3</v>
      </c>
    </row>
    <row r="209" spans="1:2" x14ac:dyDescent="0.25">
      <c r="A209" s="68">
        <v>3.57</v>
      </c>
      <c r="B209" s="68">
        <v>14</v>
      </c>
    </row>
    <row r="210" spans="1:2" x14ac:dyDescent="0.25">
      <c r="A210" s="68">
        <v>3.58</v>
      </c>
      <c r="B210" s="68">
        <v>1</v>
      </c>
    </row>
    <row r="211" spans="1:2" x14ac:dyDescent="0.25">
      <c r="A211" s="68">
        <v>3.6</v>
      </c>
      <c r="B211" s="68">
        <v>24</v>
      </c>
    </row>
    <row r="212" spans="1:2" x14ac:dyDescent="0.25">
      <c r="A212" s="68">
        <v>3.63</v>
      </c>
      <c r="B212" s="68">
        <v>2</v>
      </c>
    </row>
    <row r="213" spans="1:2" x14ac:dyDescent="0.25">
      <c r="A213" s="68">
        <v>3.64</v>
      </c>
      <c r="B213" s="68">
        <v>1</v>
      </c>
    </row>
    <row r="214" spans="1:2" x14ac:dyDescent="0.25">
      <c r="A214" s="68">
        <v>3.67</v>
      </c>
      <c r="B214" s="68">
        <v>12</v>
      </c>
    </row>
    <row r="215" spans="1:2" x14ac:dyDescent="0.25">
      <c r="A215" s="68">
        <v>3.69</v>
      </c>
      <c r="B215" s="68">
        <v>3</v>
      </c>
    </row>
    <row r="216" spans="1:2" x14ac:dyDescent="0.25">
      <c r="A216" s="68">
        <v>3.7</v>
      </c>
      <c r="B216" s="68">
        <v>6</v>
      </c>
    </row>
    <row r="217" spans="1:2" x14ac:dyDescent="0.25">
      <c r="A217" s="68">
        <v>3.71</v>
      </c>
      <c r="B217" s="68">
        <v>1</v>
      </c>
    </row>
    <row r="218" spans="1:2" x14ac:dyDescent="0.25">
      <c r="A218" s="68">
        <v>3.73</v>
      </c>
      <c r="B218" s="68">
        <v>5</v>
      </c>
    </row>
    <row r="219" spans="1:2" x14ac:dyDescent="0.25">
      <c r="A219" s="68">
        <v>3.74</v>
      </c>
      <c r="B219" s="68">
        <v>1</v>
      </c>
    </row>
    <row r="220" spans="1:2" x14ac:dyDescent="0.25">
      <c r="A220" s="68">
        <v>3.75</v>
      </c>
      <c r="B220" s="68">
        <v>18</v>
      </c>
    </row>
    <row r="221" spans="1:2" x14ac:dyDescent="0.25">
      <c r="A221" s="68">
        <v>3.76</v>
      </c>
      <c r="B221" s="68">
        <v>1</v>
      </c>
    </row>
    <row r="222" spans="1:2" x14ac:dyDescent="0.25">
      <c r="A222" s="68">
        <v>3.77</v>
      </c>
      <c r="B222" s="68">
        <v>12</v>
      </c>
    </row>
    <row r="223" spans="1:2" x14ac:dyDescent="0.25">
      <c r="A223" s="68">
        <v>3.79</v>
      </c>
      <c r="B223" s="68">
        <v>3</v>
      </c>
    </row>
    <row r="224" spans="1:2" x14ac:dyDescent="0.25">
      <c r="A224" s="68">
        <v>3.8</v>
      </c>
      <c r="B224" s="68">
        <v>24</v>
      </c>
    </row>
    <row r="225" spans="1:2" x14ac:dyDescent="0.25">
      <c r="A225" s="68">
        <v>3.81</v>
      </c>
      <c r="B225" s="68">
        <v>5</v>
      </c>
    </row>
    <row r="226" spans="1:2" x14ac:dyDescent="0.25">
      <c r="A226" s="68">
        <v>3.82</v>
      </c>
      <c r="B226" s="68">
        <v>2</v>
      </c>
    </row>
    <row r="227" spans="1:2" x14ac:dyDescent="0.25">
      <c r="A227" s="68">
        <v>3.83</v>
      </c>
      <c r="B227" s="68">
        <v>3</v>
      </c>
    </row>
    <row r="228" spans="1:2" x14ac:dyDescent="0.25">
      <c r="A228" s="68">
        <v>3.84</v>
      </c>
      <c r="B228" s="68">
        <v>4</v>
      </c>
    </row>
    <row r="229" spans="1:2" x14ac:dyDescent="0.25">
      <c r="A229" s="68">
        <v>3.86</v>
      </c>
      <c r="B229" s="68">
        <v>1</v>
      </c>
    </row>
    <row r="230" spans="1:2" x14ac:dyDescent="0.25">
      <c r="A230" s="68">
        <v>3.88</v>
      </c>
      <c r="B230" s="68">
        <v>8</v>
      </c>
    </row>
    <row r="231" spans="1:2" x14ac:dyDescent="0.25">
      <c r="A231" s="68">
        <v>3.89</v>
      </c>
      <c r="B231" s="68">
        <v>2</v>
      </c>
    </row>
    <row r="232" spans="1:2" x14ac:dyDescent="0.25">
      <c r="A232" s="68">
        <v>3.92</v>
      </c>
      <c r="B232" s="68">
        <v>9</v>
      </c>
    </row>
    <row r="233" spans="1:2" x14ac:dyDescent="0.25">
      <c r="A233" s="68">
        <v>4</v>
      </c>
      <c r="B233" s="68">
        <v>217</v>
      </c>
    </row>
    <row r="234" spans="1:2" x14ac:dyDescent="0.25">
      <c r="B234">
        <f>SUM(B2:B233)</f>
        <v>2690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"/>
  <sheetViews>
    <sheetView topLeftCell="A3" workbookViewId="0">
      <selection activeCell="A17" sqref="A17:D30"/>
    </sheetView>
  </sheetViews>
  <sheetFormatPr defaultRowHeight="12.75" x14ac:dyDescent="0.2"/>
  <cols>
    <col min="1" max="1" width="17" style="107" customWidth="1"/>
    <col min="2" max="2" width="22" style="107" customWidth="1"/>
    <col min="3" max="3" width="18.7109375" style="107" customWidth="1"/>
    <col min="4" max="16384" width="9.140625" style="107"/>
  </cols>
  <sheetData>
    <row r="2" spans="1:4" x14ac:dyDescent="0.2">
      <c r="A2" s="106" t="s">
        <v>481</v>
      </c>
    </row>
    <row r="3" spans="1:4" x14ac:dyDescent="0.2">
      <c r="B3" s="111" t="s">
        <v>488</v>
      </c>
      <c r="C3" s="111" t="s">
        <v>479</v>
      </c>
      <c r="D3" s="111" t="s">
        <v>480</v>
      </c>
    </row>
    <row r="4" spans="1:4" x14ac:dyDescent="0.2">
      <c r="A4" s="107" t="s">
        <v>1</v>
      </c>
      <c r="B4" s="108">
        <v>580</v>
      </c>
      <c r="C4" s="108">
        <v>479</v>
      </c>
      <c r="D4" s="108">
        <f>C4-B4</f>
        <v>-101</v>
      </c>
    </row>
    <row r="5" spans="1:4" x14ac:dyDescent="0.2">
      <c r="A5" s="107" t="s">
        <v>2</v>
      </c>
      <c r="B5" s="107">
        <v>233</v>
      </c>
      <c r="C5" s="107">
        <v>218</v>
      </c>
      <c r="D5" s="108">
        <f>C5-B5</f>
        <v>-15</v>
      </c>
    </row>
    <row r="6" spans="1:4" x14ac:dyDescent="0.2">
      <c r="A6" s="107" t="s">
        <v>3</v>
      </c>
      <c r="B6" s="108">
        <v>1006</v>
      </c>
      <c r="C6" s="108">
        <v>1051</v>
      </c>
      <c r="D6" s="108">
        <f>C6-B6</f>
        <v>45</v>
      </c>
    </row>
    <row r="7" spans="1:4" x14ac:dyDescent="0.2">
      <c r="A7" s="107" t="s">
        <v>4</v>
      </c>
      <c r="B7" s="108">
        <v>713</v>
      </c>
      <c r="C7" s="108">
        <v>742</v>
      </c>
      <c r="D7" s="108">
        <f>C7-B7</f>
        <v>29</v>
      </c>
    </row>
    <row r="8" spans="1:4" x14ac:dyDescent="0.2">
      <c r="A8" s="107" t="s">
        <v>5</v>
      </c>
      <c r="B8" s="109">
        <v>228</v>
      </c>
      <c r="C8" s="109">
        <v>209</v>
      </c>
      <c r="D8" s="112">
        <f>C8-B8</f>
        <v>-19</v>
      </c>
    </row>
    <row r="9" spans="1:4" x14ac:dyDescent="0.2">
      <c r="A9" s="107" t="s">
        <v>81</v>
      </c>
      <c r="B9" s="108">
        <f>SUM(B4:B8)</f>
        <v>2760</v>
      </c>
      <c r="C9" s="108">
        <f>SUM(C4:C8)</f>
        <v>2699</v>
      </c>
      <c r="D9" s="108">
        <f>SUM(D4:D8)</f>
        <v>-61</v>
      </c>
    </row>
    <row r="10" spans="1:4" x14ac:dyDescent="0.2">
      <c r="B10" s="106" t="s">
        <v>482</v>
      </c>
      <c r="C10" s="106" t="s">
        <v>487</v>
      </c>
      <c r="D10" s="106" t="s">
        <v>480</v>
      </c>
    </row>
    <row r="11" spans="1:4" x14ac:dyDescent="0.2">
      <c r="A11" s="107" t="s">
        <v>1</v>
      </c>
      <c r="B11" s="110">
        <f t="shared" ref="B11:C16" si="0">B18/B4</f>
        <v>11.36551724137931</v>
      </c>
      <c r="C11" s="110">
        <f t="shared" si="0"/>
        <v>12.208768267223382</v>
      </c>
      <c r="D11" s="110">
        <f t="shared" ref="D11:D16" si="1">C11-B11</f>
        <v>0.84325102584407219</v>
      </c>
    </row>
    <row r="12" spans="1:4" x14ac:dyDescent="0.2">
      <c r="A12" s="107" t="s">
        <v>2</v>
      </c>
      <c r="B12" s="110">
        <f t="shared" si="0"/>
        <v>9.7188841201716745</v>
      </c>
      <c r="C12" s="110">
        <f t="shared" si="0"/>
        <v>11.392201834862385</v>
      </c>
      <c r="D12" s="110">
        <f t="shared" si="1"/>
        <v>1.673317714690711</v>
      </c>
    </row>
    <row r="13" spans="1:4" x14ac:dyDescent="0.2">
      <c r="A13" s="107" t="s">
        <v>3</v>
      </c>
      <c r="B13" s="110">
        <f t="shared" si="0"/>
        <v>11.979125248508947</v>
      </c>
      <c r="C13" s="110">
        <f t="shared" si="0"/>
        <v>12.329210275927688</v>
      </c>
      <c r="D13" s="110">
        <f t="shared" si="1"/>
        <v>0.35008502741874103</v>
      </c>
    </row>
    <row r="14" spans="1:4" x14ac:dyDescent="0.2">
      <c r="A14" s="107" t="s">
        <v>4</v>
      </c>
      <c r="B14" s="110">
        <f t="shared" si="0"/>
        <v>11.272089761570827</v>
      </c>
      <c r="C14" s="110">
        <f t="shared" si="0"/>
        <v>11.653638814016173</v>
      </c>
      <c r="D14" s="110">
        <f t="shared" si="1"/>
        <v>0.38154905244534554</v>
      </c>
    </row>
    <row r="15" spans="1:4" x14ac:dyDescent="0.2">
      <c r="A15" s="107" t="s">
        <v>5</v>
      </c>
      <c r="B15" s="110">
        <f t="shared" si="0"/>
        <v>11.285087719298245</v>
      </c>
      <c r="C15" s="110">
        <f t="shared" si="0"/>
        <v>12.165071770334928</v>
      </c>
      <c r="D15" s="110">
        <f t="shared" si="1"/>
        <v>0.87998405103668276</v>
      </c>
    </row>
    <row r="16" spans="1:4" x14ac:dyDescent="0.2">
      <c r="A16" s="107" t="s">
        <v>81</v>
      </c>
      <c r="B16" s="110">
        <f t="shared" si="0"/>
        <v>11.419384057971014</v>
      </c>
      <c r="C16" s="110">
        <f t="shared" si="0"/>
        <v>12.033716191181918</v>
      </c>
      <c r="D16" s="110">
        <f t="shared" si="1"/>
        <v>0.61433213321090463</v>
      </c>
    </row>
    <row r="17" spans="1:4" x14ac:dyDescent="0.2">
      <c r="B17" s="111" t="s">
        <v>483</v>
      </c>
      <c r="C17" s="111" t="s">
        <v>484</v>
      </c>
      <c r="D17" s="111" t="s">
        <v>480</v>
      </c>
    </row>
    <row r="18" spans="1:4" x14ac:dyDescent="0.2">
      <c r="A18" s="107" t="s">
        <v>1</v>
      </c>
      <c r="B18" s="110">
        <v>6592</v>
      </c>
      <c r="C18" s="110">
        <v>5848</v>
      </c>
      <c r="D18" s="108">
        <f>C18-B18</f>
        <v>-744</v>
      </c>
    </row>
    <row r="19" spans="1:4" x14ac:dyDescent="0.2">
      <c r="A19" s="107" t="s">
        <v>2</v>
      </c>
      <c r="B19" s="110">
        <v>2264.5</v>
      </c>
      <c r="C19" s="110">
        <v>2483.5</v>
      </c>
      <c r="D19" s="108">
        <f>C19-B19</f>
        <v>219</v>
      </c>
    </row>
    <row r="20" spans="1:4" x14ac:dyDescent="0.2">
      <c r="A20" s="107" t="s">
        <v>3</v>
      </c>
      <c r="B20" s="110">
        <v>12051</v>
      </c>
      <c r="C20" s="110">
        <v>12958</v>
      </c>
      <c r="D20" s="108">
        <f>C20-B20</f>
        <v>907</v>
      </c>
    </row>
    <row r="21" spans="1:4" x14ac:dyDescent="0.2">
      <c r="A21" s="107" t="s">
        <v>4</v>
      </c>
      <c r="B21" s="110">
        <v>8037</v>
      </c>
      <c r="C21" s="110">
        <v>8647</v>
      </c>
      <c r="D21" s="108">
        <f>C21-B21</f>
        <v>610</v>
      </c>
    </row>
    <row r="22" spans="1:4" x14ac:dyDescent="0.2">
      <c r="A22" s="107" t="s">
        <v>5</v>
      </c>
      <c r="B22" s="110">
        <v>2573</v>
      </c>
      <c r="C22" s="110">
        <v>2542.5</v>
      </c>
      <c r="D22" s="108">
        <f>C22-B22</f>
        <v>-30.5</v>
      </c>
    </row>
    <row r="23" spans="1:4" x14ac:dyDescent="0.2">
      <c r="A23" s="107" t="s">
        <v>81</v>
      </c>
      <c r="B23" s="110">
        <f>SUM(B18:B22)</f>
        <v>31517.5</v>
      </c>
      <c r="C23" s="110">
        <f>SUM(C18:C22)</f>
        <v>32479</v>
      </c>
      <c r="D23" s="110">
        <f>SUM(D18:D22)</f>
        <v>961.5</v>
      </c>
    </row>
    <row r="24" spans="1:4" x14ac:dyDescent="0.2">
      <c r="B24" s="111" t="s">
        <v>485</v>
      </c>
      <c r="C24" s="111" t="s">
        <v>486</v>
      </c>
      <c r="D24" s="111" t="s">
        <v>480</v>
      </c>
    </row>
    <row r="25" spans="1:4" x14ac:dyDescent="0.2">
      <c r="A25" s="107" t="s">
        <v>1</v>
      </c>
      <c r="B25" s="110">
        <f t="shared" ref="B25:C29" si="2">B18/12</f>
        <v>549.33333333333337</v>
      </c>
      <c r="C25" s="110">
        <f t="shared" si="2"/>
        <v>487.33333333333331</v>
      </c>
      <c r="D25" s="110">
        <f>C25-B25</f>
        <v>-62.000000000000057</v>
      </c>
    </row>
    <row r="26" spans="1:4" x14ac:dyDescent="0.2">
      <c r="A26" s="107" t="s">
        <v>2</v>
      </c>
      <c r="B26" s="110">
        <f t="shared" si="2"/>
        <v>188.70833333333334</v>
      </c>
      <c r="C26" s="110">
        <f t="shared" si="2"/>
        <v>206.95833333333334</v>
      </c>
      <c r="D26" s="110">
        <f>C26-B26</f>
        <v>18.25</v>
      </c>
    </row>
    <row r="27" spans="1:4" x14ac:dyDescent="0.2">
      <c r="A27" s="107" t="s">
        <v>3</v>
      </c>
      <c r="B27" s="110">
        <f t="shared" si="2"/>
        <v>1004.25</v>
      </c>
      <c r="C27" s="110">
        <f t="shared" si="2"/>
        <v>1079.8333333333333</v>
      </c>
      <c r="D27" s="110">
        <f>C27-B27</f>
        <v>75.583333333333258</v>
      </c>
    </row>
    <row r="28" spans="1:4" x14ac:dyDescent="0.2">
      <c r="A28" s="107" t="s">
        <v>4</v>
      </c>
      <c r="B28" s="110">
        <f t="shared" si="2"/>
        <v>669.75</v>
      </c>
      <c r="C28" s="110">
        <f t="shared" si="2"/>
        <v>720.58333333333337</v>
      </c>
      <c r="D28" s="110">
        <f>C28-B28</f>
        <v>50.833333333333371</v>
      </c>
    </row>
    <row r="29" spans="1:4" x14ac:dyDescent="0.2">
      <c r="A29" s="107" t="s">
        <v>5</v>
      </c>
      <c r="B29" s="110">
        <f t="shared" si="2"/>
        <v>214.41666666666666</v>
      </c>
      <c r="C29" s="110">
        <f t="shared" si="2"/>
        <v>211.875</v>
      </c>
      <c r="D29" s="110">
        <f>C29-B29</f>
        <v>-2.5416666666666572</v>
      </c>
    </row>
    <row r="30" spans="1:4" x14ac:dyDescent="0.2">
      <c r="A30" s="107" t="s">
        <v>478</v>
      </c>
      <c r="B30" s="110">
        <f>SUM(B25:B29)</f>
        <v>2626.4583333333335</v>
      </c>
      <c r="C30" s="110">
        <f>SUM(C25:C29)</f>
        <v>2706.5833333333335</v>
      </c>
      <c r="D30" s="110">
        <f>SUM(D25:D29)</f>
        <v>80.124999999999915</v>
      </c>
    </row>
    <row r="31" spans="1:4" x14ac:dyDescent="0.2">
      <c r="B31" s="110"/>
      <c r="C31" s="110"/>
      <c r="D31" s="110"/>
    </row>
    <row r="32" spans="1:4" x14ac:dyDescent="0.2">
      <c r="B32" s="110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5"/>
  <sheetViews>
    <sheetView workbookViewId="0">
      <selection sqref="A1:XFD1048576"/>
    </sheetView>
  </sheetViews>
  <sheetFormatPr defaultRowHeight="15" x14ac:dyDescent="0.25"/>
  <sheetData>
    <row r="1" spans="1:16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27"/>
      <c r="P1" s="127"/>
    </row>
    <row r="2" spans="1:16" x14ac:dyDescent="0.25">
      <c r="A2" s="117"/>
      <c r="B2" s="117"/>
      <c r="C2" s="118"/>
      <c r="D2" s="118"/>
      <c r="E2" s="119"/>
      <c r="F2" s="118"/>
      <c r="G2" s="118"/>
      <c r="H2" s="118"/>
      <c r="I2" s="118"/>
      <c r="J2" s="118"/>
      <c r="K2" s="118"/>
      <c r="L2" s="118"/>
      <c r="M2" s="118"/>
      <c r="N2" s="118"/>
    </row>
    <row r="3" spans="1:16" x14ac:dyDescent="0.25">
      <c r="A3" s="117"/>
      <c r="B3" s="117"/>
      <c r="C3" s="118"/>
      <c r="D3" s="118"/>
      <c r="E3" s="119"/>
      <c r="F3" s="118"/>
      <c r="G3" s="118"/>
      <c r="H3" s="118"/>
      <c r="I3" s="118"/>
      <c r="J3" s="118"/>
      <c r="K3" s="118"/>
      <c r="L3" s="118"/>
      <c r="M3" s="118"/>
      <c r="N3" s="118"/>
    </row>
    <row r="4" spans="1:16" x14ac:dyDescent="0.25">
      <c r="A4" s="117"/>
      <c r="B4" s="117"/>
      <c r="C4" s="118"/>
      <c r="D4" s="118"/>
      <c r="E4" s="119"/>
      <c r="F4" s="118"/>
      <c r="G4" s="118"/>
      <c r="H4" s="118"/>
      <c r="I4" s="118"/>
      <c r="J4" s="118"/>
      <c r="K4" s="118"/>
      <c r="L4" s="118"/>
      <c r="M4" s="118"/>
      <c r="N4" s="118"/>
    </row>
    <row r="5" spans="1:16" x14ac:dyDescent="0.25">
      <c r="A5" s="117"/>
      <c r="B5" s="117"/>
      <c r="C5" s="118"/>
      <c r="D5" s="118"/>
      <c r="E5" s="119"/>
      <c r="F5" s="118"/>
      <c r="G5" s="118"/>
      <c r="H5" s="118"/>
      <c r="I5" s="118"/>
      <c r="J5" s="118"/>
      <c r="K5" s="118"/>
      <c r="L5" s="118"/>
      <c r="M5" s="118"/>
      <c r="N5" s="118"/>
    </row>
    <row r="6" spans="1:16" x14ac:dyDescent="0.25">
      <c r="A6" s="117"/>
      <c r="B6" s="117"/>
      <c r="C6" s="118"/>
      <c r="D6" s="118"/>
      <c r="E6" s="119"/>
      <c r="F6" s="118"/>
      <c r="G6" s="118"/>
      <c r="H6" s="118"/>
      <c r="I6" s="118"/>
      <c r="J6" s="118"/>
      <c r="K6" s="118"/>
      <c r="L6" s="118"/>
      <c r="M6" s="118"/>
      <c r="N6" s="118"/>
    </row>
    <row r="7" spans="1:16" x14ac:dyDescent="0.25">
      <c r="A7" s="117"/>
      <c r="B7" s="117"/>
      <c r="C7" s="118"/>
      <c r="D7" s="118"/>
      <c r="E7" s="119"/>
      <c r="F7" s="118"/>
      <c r="G7" s="118"/>
      <c r="H7" s="118"/>
      <c r="I7" s="118"/>
      <c r="J7" s="118"/>
      <c r="K7" s="118"/>
      <c r="L7" s="118"/>
      <c r="M7" s="118"/>
      <c r="N7" s="118"/>
    </row>
    <row r="8" spans="1:16" x14ac:dyDescent="0.25">
      <c r="A8" s="117"/>
      <c r="B8" s="117"/>
      <c r="C8" s="118"/>
      <c r="D8" s="118"/>
      <c r="E8" s="119"/>
      <c r="F8" s="118"/>
      <c r="G8" s="118"/>
      <c r="H8" s="118"/>
      <c r="I8" s="118"/>
      <c r="J8" s="118"/>
      <c r="K8" s="118"/>
      <c r="L8" s="118"/>
      <c r="M8" s="118"/>
      <c r="N8" s="118"/>
    </row>
    <row r="9" spans="1:16" x14ac:dyDescent="0.25">
      <c r="A9" s="117"/>
      <c r="B9" s="117"/>
      <c r="C9" s="118"/>
      <c r="D9" s="118"/>
      <c r="E9" s="119"/>
      <c r="F9" s="118"/>
      <c r="G9" s="118"/>
      <c r="H9" s="118"/>
      <c r="I9" s="118"/>
      <c r="J9" s="118"/>
      <c r="K9" s="118"/>
      <c r="L9" s="118"/>
      <c r="M9" s="118"/>
      <c r="N9" s="118"/>
    </row>
    <row r="10" spans="1:16" x14ac:dyDescent="0.25">
      <c r="A10" s="117"/>
      <c r="B10" s="117"/>
      <c r="C10" s="118"/>
      <c r="D10" s="118"/>
      <c r="E10" s="119"/>
      <c r="F10" s="118"/>
      <c r="G10" s="118"/>
      <c r="H10" s="118"/>
      <c r="I10" s="118"/>
      <c r="J10" s="118"/>
      <c r="K10" s="118"/>
      <c r="L10" s="118"/>
      <c r="M10" s="118"/>
      <c r="N10" s="118"/>
    </row>
    <row r="11" spans="1:16" x14ac:dyDescent="0.25">
      <c r="A11" s="117"/>
      <c r="B11" s="117"/>
      <c r="C11" s="118"/>
      <c r="D11" s="118"/>
      <c r="E11" s="119"/>
      <c r="F11" s="118"/>
      <c r="G11" s="118"/>
      <c r="H11" s="118"/>
      <c r="I11" s="118"/>
      <c r="J11" s="118"/>
      <c r="K11" s="118"/>
      <c r="L11" s="118"/>
      <c r="M11" s="118"/>
      <c r="N11" s="118"/>
    </row>
    <row r="12" spans="1:16" x14ac:dyDescent="0.25">
      <c r="A12" s="117"/>
      <c r="B12" s="117"/>
      <c r="C12" s="118"/>
      <c r="D12" s="118"/>
      <c r="E12" s="119"/>
      <c r="F12" s="118"/>
      <c r="G12" s="118"/>
      <c r="H12" s="118"/>
      <c r="I12" s="118"/>
      <c r="J12" s="118"/>
      <c r="K12" s="118"/>
      <c r="L12" s="118"/>
      <c r="M12" s="118"/>
      <c r="N12" s="118"/>
    </row>
    <row r="13" spans="1:16" x14ac:dyDescent="0.25">
      <c r="A13" s="117"/>
      <c r="B13" s="117"/>
      <c r="C13" s="118"/>
      <c r="D13" s="118"/>
      <c r="E13" s="119"/>
      <c r="F13" s="118"/>
      <c r="G13" s="118"/>
      <c r="H13" s="118"/>
      <c r="I13" s="118"/>
      <c r="J13" s="118"/>
      <c r="K13" s="118"/>
      <c r="L13" s="118"/>
      <c r="M13" s="118"/>
      <c r="N13" s="118"/>
    </row>
    <row r="14" spans="1:16" x14ac:dyDescent="0.25">
      <c r="A14" s="117"/>
      <c r="B14" s="117"/>
      <c r="C14" s="118"/>
      <c r="D14" s="118"/>
      <c r="E14" s="119"/>
      <c r="F14" s="118"/>
      <c r="G14" s="118"/>
      <c r="H14" s="118"/>
      <c r="I14" s="118"/>
      <c r="J14" s="118"/>
      <c r="K14" s="118"/>
      <c r="L14" s="118"/>
      <c r="M14" s="118"/>
      <c r="N14" s="118"/>
    </row>
    <row r="15" spans="1:16" x14ac:dyDescent="0.25">
      <c r="A15" s="117"/>
      <c r="B15" s="117"/>
      <c r="C15" s="118"/>
      <c r="D15" s="118"/>
      <c r="E15" s="119"/>
      <c r="F15" s="118"/>
      <c r="G15" s="118"/>
      <c r="H15" s="118"/>
      <c r="I15" s="118"/>
      <c r="J15" s="118"/>
      <c r="K15" s="118"/>
      <c r="L15" s="118"/>
      <c r="M15" s="118"/>
      <c r="N15" s="118"/>
    </row>
    <row r="16" spans="1:16" x14ac:dyDescent="0.25">
      <c r="A16" s="117"/>
      <c r="B16" s="117"/>
      <c r="C16" s="118"/>
      <c r="D16" s="118"/>
      <c r="E16" s="119"/>
      <c r="F16" s="118"/>
      <c r="G16" s="118"/>
      <c r="H16" s="118"/>
      <c r="I16" s="118"/>
      <c r="J16" s="118"/>
      <c r="K16" s="118"/>
      <c r="L16" s="118"/>
      <c r="M16" s="118"/>
      <c r="N16" s="118"/>
    </row>
    <row r="17" spans="1:14" x14ac:dyDescent="0.25">
      <c r="A17" s="117"/>
      <c r="B17" s="117"/>
      <c r="C17" s="118"/>
      <c r="D17" s="118"/>
      <c r="E17" s="119"/>
      <c r="F17" s="118"/>
      <c r="G17" s="118"/>
      <c r="H17" s="118"/>
      <c r="I17" s="118"/>
      <c r="J17" s="118"/>
      <c r="K17" s="118"/>
      <c r="L17" s="118"/>
      <c r="M17" s="118"/>
      <c r="N17" s="118"/>
    </row>
    <row r="18" spans="1:14" x14ac:dyDescent="0.25">
      <c r="A18" s="117"/>
      <c r="B18" s="117"/>
      <c r="C18" s="118"/>
      <c r="D18" s="118"/>
      <c r="E18" s="119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1:14" x14ac:dyDescent="0.25">
      <c r="A19" s="117"/>
      <c r="B19" s="117"/>
      <c r="C19" s="118"/>
      <c r="D19" s="118"/>
      <c r="E19" s="119"/>
      <c r="F19" s="118"/>
      <c r="G19" s="118"/>
      <c r="H19" s="118"/>
      <c r="I19" s="118"/>
      <c r="J19" s="118"/>
      <c r="K19" s="118"/>
      <c r="L19" s="118"/>
      <c r="M19" s="118"/>
      <c r="N19" s="118"/>
    </row>
    <row r="20" spans="1:14" x14ac:dyDescent="0.25">
      <c r="A20" s="117"/>
      <c r="B20" s="117"/>
      <c r="C20" s="118"/>
      <c r="D20" s="118"/>
      <c r="E20" s="119"/>
      <c r="F20" s="118"/>
      <c r="G20" s="118"/>
      <c r="H20" s="118"/>
      <c r="I20" s="118"/>
      <c r="J20" s="118"/>
      <c r="K20" s="118"/>
      <c r="L20" s="118"/>
      <c r="M20" s="118"/>
      <c r="N20" s="118"/>
    </row>
    <row r="21" spans="1:14" x14ac:dyDescent="0.25">
      <c r="A21" s="117"/>
      <c r="B21" s="117"/>
      <c r="C21" s="118"/>
      <c r="D21" s="118"/>
      <c r="E21" s="119"/>
      <c r="F21" s="118"/>
      <c r="G21" s="118"/>
      <c r="H21" s="118"/>
      <c r="I21" s="118"/>
      <c r="J21" s="118"/>
      <c r="K21" s="118"/>
      <c r="L21" s="118"/>
      <c r="M21" s="118"/>
      <c r="N21" s="118"/>
    </row>
    <row r="22" spans="1:14" x14ac:dyDescent="0.25">
      <c r="A22" s="117"/>
      <c r="B22" s="117"/>
      <c r="C22" s="118"/>
      <c r="D22" s="118"/>
      <c r="E22" s="119"/>
      <c r="F22" s="118"/>
      <c r="G22" s="118"/>
      <c r="H22" s="118"/>
      <c r="I22" s="118"/>
      <c r="J22" s="118"/>
      <c r="K22" s="118"/>
      <c r="L22" s="118"/>
      <c r="M22" s="118"/>
      <c r="N22" s="118"/>
    </row>
    <row r="23" spans="1:14" x14ac:dyDescent="0.25">
      <c r="A23" s="117"/>
      <c r="B23" s="117"/>
      <c r="C23" s="118"/>
      <c r="D23" s="118"/>
      <c r="E23" s="119"/>
      <c r="F23" s="118"/>
      <c r="G23" s="118"/>
      <c r="H23" s="118"/>
      <c r="I23" s="118"/>
      <c r="J23" s="118"/>
      <c r="K23" s="118"/>
      <c r="L23" s="118"/>
      <c r="M23" s="118"/>
      <c r="N23" s="118"/>
    </row>
    <row r="24" spans="1:14" x14ac:dyDescent="0.25">
      <c r="A24" s="117"/>
      <c r="B24" s="117"/>
      <c r="C24" s="118"/>
      <c r="D24" s="118"/>
      <c r="E24" s="119"/>
      <c r="F24" s="118"/>
      <c r="G24" s="118"/>
      <c r="H24" s="118"/>
      <c r="I24" s="118"/>
      <c r="J24" s="118"/>
      <c r="K24" s="118"/>
      <c r="L24" s="118"/>
      <c r="M24" s="118"/>
      <c r="N24" s="118"/>
    </row>
    <row r="25" spans="1:14" x14ac:dyDescent="0.25">
      <c r="A25" s="117"/>
      <c r="B25" s="117"/>
      <c r="C25" s="118"/>
      <c r="D25" s="118"/>
      <c r="E25" s="119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14" x14ac:dyDescent="0.25">
      <c r="A26" s="117"/>
      <c r="B26" s="117"/>
      <c r="C26" s="118"/>
      <c r="D26" s="118"/>
      <c r="E26" s="119"/>
      <c r="F26" s="118"/>
      <c r="G26" s="118"/>
      <c r="H26" s="118"/>
      <c r="I26" s="118"/>
      <c r="J26" s="118"/>
      <c r="K26" s="118"/>
      <c r="L26" s="118"/>
      <c r="M26" s="118"/>
      <c r="N26" s="118"/>
    </row>
    <row r="27" spans="1:14" x14ac:dyDescent="0.25">
      <c r="A27" s="117"/>
      <c r="B27" s="117"/>
      <c r="C27" s="118"/>
      <c r="D27" s="118"/>
      <c r="E27" s="119"/>
      <c r="F27" s="118"/>
      <c r="G27" s="118"/>
      <c r="H27" s="118"/>
      <c r="I27" s="118"/>
      <c r="J27" s="118"/>
      <c r="K27" s="118"/>
      <c r="L27" s="118"/>
      <c r="M27" s="118"/>
      <c r="N27" s="118"/>
    </row>
    <row r="28" spans="1:14" x14ac:dyDescent="0.25">
      <c r="A28" s="117"/>
      <c r="B28" s="117"/>
      <c r="C28" s="118"/>
      <c r="D28" s="118"/>
      <c r="E28" s="119"/>
      <c r="F28" s="118"/>
      <c r="G28" s="118"/>
      <c r="H28" s="118"/>
      <c r="I28" s="118"/>
      <c r="J28" s="118"/>
      <c r="K28" s="118"/>
      <c r="L28" s="118"/>
      <c r="M28" s="118"/>
      <c r="N28" s="118"/>
    </row>
    <row r="29" spans="1:14" x14ac:dyDescent="0.25">
      <c r="A29" s="117"/>
      <c r="B29" s="117"/>
      <c r="C29" s="118"/>
      <c r="D29" s="118"/>
      <c r="E29" s="119"/>
      <c r="F29" s="118"/>
      <c r="G29" s="118"/>
      <c r="H29" s="118"/>
      <c r="I29" s="118"/>
      <c r="J29" s="118"/>
      <c r="K29" s="118"/>
      <c r="L29" s="118"/>
      <c r="M29" s="118"/>
      <c r="N29" s="118"/>
    </row>
    <row r="30" spans="1:14" x14ac:dyDescent="0.25">
      <c r="A30" s="117"/>
      <c r="B30" s="117"/>
      <c r="C30" s="118"/>
      <c r="D30" s="118"/>
      <c r="E30" s="119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14" x14ac:dyDescent="0.25">
      <c r="A31" s="117"/>
      <c r="B31" s="117"/>
      <c r="C31" s="118"/>
      <c r="D31" s="118"/>
      <c r="E31" s="119"/>
      <c r="F31" s="118"/>
      <c r="G31" s="118"/>
      <c r="H31" s="118"/>
      <c r="I31" s="118"/>
      <c r="J31" s="118"/>
      <c r="K31" s="118"/>
      <c r="L31" s="118"/>
      <c r="M31" s="118"/>
      <c r="N31" s="118"/>
    </row>
    <row r="32" spans="1:14" x14ac:dyDescent="0.25">
      <c r="A32" s="117"/>
      <c r="B32" s="117"/>
      <c r="C32" s="118"/>
      <c r="D32" s="118"/>
      <c r="E32" s="119"/>
      <c r="F32" s="118"/>
      <c r="G32" s="118"/>
      <c r="H32" s="118"/>
      <c r="I32" s="118"/>
      <c r="J32" s="118"/>
      <c r="K32" s="118"/>
      <c r="L32" s="118"/>
      <c r="M32" s="118"/>
      <c r="N32" s="118"/>
    </row>
    <row r="33" spans="1:14" x14ac:dyDescent="0.25">
      <c r="A33" s="117"/>
      <c r="B33" s="117"/>
      <c r="C33" s="118"/>
      <c r="D33" s="118"/>
      <c r="E33" s="119"/>
      <c r="F33" s="118"/>
      <c r="G33" s="118"/>
      <c r="H33" s="118"/>
      <c r="I33" s="118"/>
      <c r="J33" s="118"/>
      <c r="K33" s="118"/>
      <c r="L33" s="118"/>
      <c r="M33" s="118"/>
      <c r="N33" s="118"/>
    </row>
    <row r="34" spans="1:14" x14ac:dyDescent="0.25">
      <c r="A34" s="117"/>
      <c r="B34" s="117"/>
      <c r="C34" s="118"/>
      <c r="D34" s="118"/>
      <c r="E34" s="119"/>
      <c r="F34" s="118"/>
      <c r="G34" s="118"/>
      <c r="H34" s="118"/>
      <c r="I34" s="118"/>
      <c r="J34" s="118"/>
      <c r="K34" s="118"/>
      <c r="L34" s="118"/>
      <c r="M34" s="118"/>
      <c r="N34" s="118"/>
    </row>
    <row r="35" spans="1:14" x14ac:dyDescent="0.25">
      <c r="A35" s="117"/>
      <c r="B35" s="117"/>
      <c r="C35" s="118"/>
      <c r="D35" s="118"/>
      <c r="E35" s="119"/>
      <c r="F35" s="118"/>
      <c r="G35" s="118"/>
      <c r="H35" s="118"/>
      <c r="I35" s="118"/>
      <c r="J35" s="118"/>
      <c r="K35" s="118"/>
      <c r="L35" s="118"/>
      <c r="M35" s="118"/>
      <c r="N35" s="118"/>
    </row>
    <row r="36" spans="1:14" x14ac:dyDescent="0.25">
      <c r="A36" s="117"/>
      <c r="B36" s="117"/>
      <c r="C36" s="118"/>
      <c r="D36" s="118"/>
      <c r="E36" s="119"/>
      <c r="F36" s="118"/>
      <c r="G36" s="118"/>
      <c r="H36" s="118"/>
      <c r="I36" s="118"/>
      <c r="J36" s="118"/>
      <c r="K36" s="118"/>
      <c r="L36" s="118"/>
      <c r="M36" s="118"/>
      <c r="N36" s="118"/>
    </row>
    <row r="37" spans="1:14" x14ac:dyDescent="0.25">
      <c r="A37" s="117"/>
      <c r="B37" s="117"/>
      <c r="C37" s="118"/>
      <c r="D37" s="118"/>
      <c r="E37" s="119"/>
      <c r="F37" s="118"/>
      <c r="G37" s="118"/>
      <c r="H37" s="118"/>
      <c r="I37" s="118"/>
      <c r="J37" s="118"/>
      <c r="K37" s="118"/>
      <c r="L37" s="118"/>
      <c r="M37" s="118"/>
      <c r="N37" s="118"/>
    </row>
    <row r="38" spans="1:14" x14ac:dyDescent="0.25">
      <c r="A38" s="117"/>
      <c r="B38" s="117"/>
      <c r="C38" s="118"/>
      <c r="D38" s="118"/>
      <c r="E38" s="119"/>
      <c r="F38" s="118"/>
      <c r="G38" s="118"/>
      <c r="H38" s="118"/>
      <c r="I38" s="118"/>
      <c r="J38" s="118"/>
      <c r="K38" s="118"/>
      <c r="L38" s="118"/>
      <c r="M38" s="118"/>
      <c r="N38" s="118"/>
    </row>
    <row r="39" spans="1:14" x14ac:dyDescent="0.25">
      <c r="A39" s="117"/>
      <c r="B39" s="117"/>
      <c r="C39" s="118"/>
      <c r="D39" s="118"/>
      <c r="E39" s="119"/>
      <c r="F39" s="118"/>
      <c r="G39" s="118"/>
      <c r="H39" s="118"/>
      <c r="I39" s="118"/>
      <c r="J39" s="118"/>
      <c r="K39" s="118"/>
      <c r="L39" s="118"/>
      <c r="M39" s="118"/>
      <c r="N39" s="118"/>
    </row>
    <row r="40" spans="1:14" x14ac:dyDescent="0.25">
      <c r="A40" s="117"/>
      <c r="B40" s="117"/>
      <c r="C40" s="118"/>
      <c r="D40" s="118"/>
      <c r="E40" s="119"/>
      <c r="F40" s="118"/>
      <c r="G40" s="118"/>
      <c r="H40" s="118"/>
      <c r="I40" s="118"/>
      <c r="J40" s="118"/>
      <c r="K40" s="118"/>
      <c r="L40" s="118"/>
      <c r="M40" s="118"/>
      <c r="N40" s="118"/>
    </row>
    <row r="41" spans="1:14" x14ac:dyDescent="0.25">
      <c r="A41" s="117"/>
      <c r="B41" s="117"/>
      <c r="C41" s="118"/>
      <c r="D41" s="118"/>
      <c r="E41" s="119"/>
      <c r="F41" s="118"/>
      <c r="G41" s="118"/>
      <c r="H41" s="118"/>
      <c r="I41" s="118"/>
      <c r="J41" s="118"/>
      <c r="K41" s="118"/>
      <c r="L41" s="118"/>
      <c r="M41" s="118"/>
      <c r="N41" s="118"/>
    </row>
    <row r="42" spans="1:14" x14ac:dyDescent="0.25">
      <c r="A42" s="117"/>
      <c r="B42" s="117"/>
      <c r="C42" s="118"/>
      <c r="D42" s="118"/>
      <c r="E42" s="119"/>
      <c r="F42" s="118"/>
      <c r="G42" s="118"/>
      <c r="H42" s="118"/>
      <c r="I42" s="118"/>
      <c r="J42" s="118"/>
      <c r="K42" s="118"/>
      <c r="L42" s="118"/>
      <c r="M42" s="118"/>
      <c r="N42" s="118"/>
    </row>
    <row r="43" spans="1:14" x14ac:dyDescent="0.25">
      <c r="A43" s="117"/>
      <c r="B43" s="117"/>
      <c r="C43" s="118"/>
      <c r="D43" s="118"/>
      <c r="E43" s="119"/>
      <c r="F43" s="118"/>
      <c r="G43" s="118"/>
      <c r="H43" s="118"/>
      <c r="I43" s="118"/>
      <c r="J43" s="118"/>
      <c r="K43" s="118"/>
      <c r="L43" s="118"/>
      <c r="M43" s="118"/>
      <c r="N43" s="118"/>
    </row>
    <row r="44" spans="1:14" x14ac:dyDescent="0.25">
      <c r="A44" s="117"/>
      <c r="B44" s="117"/>
      <c r="C44" s="118"/>
      <c r="D44" s="118"/>
      <c r="E44" s="119"/>
      <c r="F44" s="118"/>
      <c r="G44" s="118"/>
      <c r="H44" s="118"/>
      <c r="I44" s="118"/>
      <c r="J44" s="118"/>
      <c r="K44" s="118"/>
      <c r="L44" s="118"/>
      <c r="M44" s="118"/>
      <c r="N44" s="118"/>
    </row>
    <row r="45" spans="1:14" x14ac:dyDescent="0.25">
      <c r="A45" s="117"/>
      <c r="B45" s="117"/>
      <c r="C45" s="118"/>
      <c r="D45" s="118"/>
      <c r="E45" s="119"/>
      <c r="F45" s="118"/>
      <c r="G45" s="118"/>
      <c r="H45" s="118"/>
      <c r="I45" s="118"/>
      <c r="J45" s="118"/>
      <c r="K45" s="118"/>
      <c r="L45" s="118"/>
      <c r="M45" s="118"/>
      <c r="N45" s="118"/>
    </row>
    <row r="46" spans="1:14" x14ac:dyDescent="0.25">
      <c r="A46" s="117"/>
      <c r="B46" s="117"/>
      <c r="C46" s="118"/>
      <c r="D46" s="118"/>
      <c r="E46" s="119"/>
      <c r="F46" s="118"/>
      <c r="G46" s="118"/>
      <c r="H46" s="118"/>
      <c r="I46" s="118"/>
      <c r="J46" s="118"/>
      <c r="K46" s="118"/>
      <c r="L46" s="118"/>
      <c r="M46" s="118"/>
      <c r="N46" s="118"/>
    </row>
    <row r="47" spans="1:14" x14ac:dyDescent="0.25">
      <c r="A47" s="117"/>
      <c r="B47" s="117"/>
      <c r="C47" s="118"/>
      <c r="D47" s="118"/>
      <c r="E47" s="119"/>
      <c r="F47" s="118"/>
      <c r="G47" s="118"/>
      <c r="H47" s="118"/>
      <c r="I47" s="118"/>
      <c r="J47" s="118"/>
      <c r="K47" s="118"/>
      <c r="L47" s="118"/>
      <c r="M47" s="118"/>
      <c r="N47" s="118"/>
    </row>
    <row r="48" spans="1:14" x14ac:dyDescent="0.25">
      <c r="A48" s="117"/>
      <c r="B48" s="117"/>
      <c r="C48" s="118"/>
      <c r="D48" s="118"/>
      <c r="E48" s="119"/>
      <c r="F48" s="118"/>
      <c r="G48" s="118"/>
      <c r="H48" s="118"/>
      <c r="I48" s="118"/>
      <c r="J48" s="118"/>
      <c r="K48" s="118"/>
      <c r="L48" s="118"/>
      <c r="M48" s="118"/>
      <c r="N48" s="118"/>
    </row>
    <row r="49" spans="1:14" x14ac:dyDescent="0.25">
      <c r="A49" s="117"/>
      <c r="B49" s="117"/>
      <c r="C49" s="118"/>
      <c r="D49" s="118"/>
      <c r="E49" s="119"/>
      <c r="F49" s="118"/>
      <c r="G49" s="118"/>
      <c r="H49" s="118"/>
      <c r="I49" s="118"/>
      <c r="J49" s="118"/>
      <c r="K49" s="118"/>
      <c r="L49" s="118"/>
      <c r="M49" s="118"/>
      <c r="N49" s="118"/>
    </row>
    <row r="50" spans="1:14" x14ac:dyDescent="0.25">
      <c r="A50" s="117"/>
      <c r="B50" s="117"/>
      <c r="C50" s="118"/>
      <c r="D50" s="118"/>
      <c r="E50" s="119"/>
      <c r="F50" s="118"/>
      <c r="G50" s="118"/>
      <c r="H50" s="118"/>
      <c r="I50" s="118"/>
      <c r="J50" s="118"/>
      <c r="K50" s="118"/>
      <c r="L50" s="118"/>
      <c r="M50" s="118"/>
      <c r="N50" s="118"/>
    </row>
    <row r="51" spans="1:14" x14ac:dyDescent="0.25">
      <c r="A51" s="117"/>
      <c r="B51" s="117"/>
      <c r="C51" s="118"/>
      <c r="D51" s="118"/>
      <c r="E51" s="119"/>
      <c r="F51" s="118"/>
      <c r="G51" s="118"/>
      <c r="H51" s="118"/>
      <c r="I51" s="118"/>
      <c r="J51" s="118"/>
      <c r="K51" s="118"/>
      <c r="L51" s="118"/>
      <c r="M51" s="118"/>
      <c r="N51" s="118"/>
    </row>
    <row r="52" spans="1:14" x14ac:dyDescent="0.25">
      <c r="A52" s="117"/>
      <c r="B52" s="117"/>
      <c r="C52" s="118"/>
      <c r="D52" s="118"/>
      <c r="E52" s="119"/>
      <c r="F52" s="118"/>
      <c r="G52" s="118"/>
      <c r="H52" s="118"/>
      <c r="I52" s="118"/>
      <c r="J52" s="118"/>
      <c r="K52" s="118"/>
      <c r="L52" s="118"/>
      <c r="M52" s="118"/>
      <c r="N52" s="118"/>
    </row>
    <row r="53" spans="1:14" x14ac:dyDescent="0.25">
      <c r="A53" s="117"/>
      <c r="B53" s="117"/>
      <c r="C53" s="118"/>
      <c r="D53" s="118"/>
      <c r="E53" s="119"/>
      <c r="F53" s="118"/>
      <c r="G53" s="118"/>
      <c r="H53" s="118"/>
      <c r="I53" s="118"/>
      <c r="J53" s="118"/>
      <c r="K53" s="118"/>
      <c r="L53" s="118"/>
      <c r="M53" s="118"/>
      <c r="N53" s="118"/>
    </row>
    <row r="54" spans="1:14" x14ac:dyDescent="0.25">
      <c r="A54" s="117"/>
      <c r="B54" s="117"/>
      <c r="C54" s="118"/>
      <c r="D54" s="118"/>
      <c r="E54" s="119"/>
      <c r="F54" s="118"/>
      <c r="G54" s="118"/>
      <c r="H54" s="118"/>
      <c r="I54" s="118"/>
      <c r="J54" s="118"/>
      <c r="K54" s="118"/>
      <c r="L54" s="118"/>
      <c r="M54" s="118"/>
      <c r="N54" s="118"/>
    </row>
    <row r="55" spans="1:14" x14ac:dyDescent="0.25">
      <c r="A55" s="117"/>
      <c r="B55" s="117"/>
      <c r="C55" s="118"/>
      <c r="D55" s="118"/>
      <c r="E55" s="119"/>
      <c r="F55" s="118"/>
      <c r="G55" s="118"/>
      <c r="H55" s="118"/>
      <c r="I55" s="118"/>
      <c r="J55" s="118"/>
      <c r="K55" s="118"/>
      <c r="L55" s="118"/>
      <c r="M55" s="118"/>
      <c r="N55" s="118"/>
    </row>
    <row r="56" spans="1:14" x14ac:dyDescent="0.25">
      <c r="A56" s="117"/>
      <c r="B56" s="117"/>
      <c r="C56" s="118"/>
      <c r="D56" s="118"/>
      <c r="E56" s="119"/>
      <c r="F56" s="118"/>
      <c r="G56" s="118"/>
      <c r="H56" s="118"/>
      <c r="I56" s="118"/>
      <c r="J56" s="118"/>
      <c r="K56" s="118"/>
      <c r="L56" s="118"/>
      <c r="M56" s="118"/>
      <c r="N56" s="118"/>
    </row>
    <row r="57" spans="1:14" x14ac:dyDescent="0.25">
      <c r="A57" s="117"/>
      <c r="B57" s="117"/>
      <c r="C57" s="118"/>
      <c r="D57" s="118"/>
      <c r="E57" s="119"/>
      <c r="F57" s="118"/>
      <c r="G57" s="118"/>
      <c r="H57" s="118"/>
      <c r="I57" s="118"/>
      <c r="J57" s="118"/>
      <c r="K57" s="118"/>
      <c r="L57" s="118"/>
      <c r="M57" s="118"/>
      <c r="N57" s="118"/>
    </row>
    <row r="58" spans="1:14" x14ac:dyDescent="0.25">
      <c r="A58" s="117"/>
      <c r="B58" s="117"/>
      <c r="C58" s="118"/>
      <c r="D58" s="118"/>
      <c r="E58" s="119"/>
      <c r="F58" s="118"/>
      <c r="G58" s="118"/>
      <c r="H58" s="118"/>
      <c r="I58" s="118"/>
      <c r="J58" s="118"/>
      <c r="K58" s="118"/>
      <c r="L58" s="118"/>
      <c r="M58" s="118"/>
      <c r="N58" s="118"/>
    </row>
    <row r="59" spans="1:14" x14ac:dyDescent="0.25">
      <c r="A59" s="117"/>
      <c r="B59" s="117"/>
      <c r="C59" s="118"/>
      <c r="D59" s="118"/>
      <c r="E59" s="119"/>
      <c r="F59" s="118"/>
      <c r="G59" s="118"/>
      <c r="H59" s="118"/>
      <c r="I59" s="118"/>
      <c r="J59" s="118"/>
      <c r="K59" s="118"/>
      <c r="L59" s="118"/>
      <c r="M59" s="118"/>
      <c r="N59" s="118"/>
    </row>
    <row r="60" spans="1:14" x14ac:dyDescent="0.25">
      <c r="A60" s="117"/>
      <c r="B60" s="117"/>
      <c r="C60" s="118"/>
      <c r="D60" s="118"/>
      <c r="E60" s="119"/>
      <c r="F60" s="118"/>
      <c r="G60" s="118"/>
      <c r="H60" s="118"/>
      <c r="I60" s="118"/>
      <c r="J60" s="118"/>
      <c r="K60" s="118"/>
      <c r="L60" s="118"/>
      <c r="M60" s="118"/>
      <c r="N60" s="118"/>
    </row>
    <row r="61" spans="1:14" x14ac:dyDescent="0.25">
      <c r="A61" s="117"/>
      <c r="B61" s="117"/>
      <c r="C61" s="118"/>
      <c r="D61" s="118"/>
      <c r="E61" s="119"/>
      <c r="F61" s="118"/>
      <c r="G61" s="118"/>
      <c r="H61" s="118"/>
      <c r="I61" s="118"/>
      <c r="J61" s="118"/>
      <c r="K61" s="118"/>
      <c r="L61" s="118"/>
      <c r="M61" s="118"/>
      <c r="N61" s="118"/>
    </row>
    <row r="62" spans="1:14" x14ac:dyDescent="0.25">
      <c r="A62" s="117"/>
      <c r="B62" s="117"/>
      <c r="C62" s="118"/>
      <c r="D62" s="118"/>
      <c r="E62" s="119"/>
      <c r="F62" s="118"/>
      <c r="G62" s="118"/>
      <c r="H62" s="118"/>
      <c r="I62" s="118"/>
      <c r="J62" s="118"/>
      <c r="K62" s="118"/>
      <c r="L62" s="118"/>
      <c r="M62" s="118"/>
      <c r="N62" s="118"/>
    </row>
    <row r="63" spans="1:14" x14ac:dyDescent="0.25">
      <c r="A63" s="117"/>
      <c r="B63" s="117"/>
      <c r="C63" s="118"/>
      <c r="D63" s="118"/>
      <c r="E63" s="119"/>
      <c r="F63" s="118"/>
      <c r="G63" s="118"/>
      <c r="H63" s="118"/>
      <c r="I63" s="118"/>
      <c r="J63" s="118"/>
      <c r="K63" s="118"/>
      <c r="L63" s="118"/>
      <c r="M63" s="118"/>
      <c r="N63" s="118"/>
    </row>
    <row r="64" spans="1:14" x14ac:dyDescent="0.25">
      <c r="A64" s="117"/>
      <c r="B64" s="117"/>
      <c r="C64" s="118"/>
      <c r="D64" s="118"/>
      <c r="E64" s="119"/>
      <c r="F64" s="118"/>
      <c r="G64" s="118"/>
      <c r="H64" s="118"/>
      <c r="I64" s="118"/>
      <c r="J64" s="118"/>
      <c r="K64" s="118"/>
      <c r="L64" s="118"/>
      <c r="M64" s="118"/>
      <c r="N64" s="118"/>
    </row>
    <row r="65" spans="1:14" x14ac:dyDescent="0.25">
      <c r="A65" s="117"/>
      <c r="B65" s="117"/>
      <c r="C65" s="118"/>
      <c r="D65" s="118"/>
      <c r="E65" s="119"/>
      <c r="F65" s="118"/>
      <c r="G65" s="118"/>
      <c r="H65" s="118"/>
      <c r="I65" s="118"/>
      <c r="J65" s="118"/>
      <c r="K65" s="118"/>
      <c r="L65" s="118"/>
      <c r="M65" s="118"/>
      <c r="N65" s="118"/>
    </row>
    <row r="66" spans="1:14" x14ac:dyDescent="0.25">
      <c r="A66" s="117"/>
      <c r="B66" s="117"/>
      <c r="C66" s="118"/>
      <c r="D66" s="118"/>
      <c r="E66" s="119"/>
      <c r="F66" s="118"/>
      <c r="G66" s="118"/>
      <c r="H66" s="118"/>
      <c r="I66" s="118"/>
      <c r="J66" s="118"/>
      <c r="K66" s="118"/>
      <c r="L66" s="118"/>
      <c r="M66" s="118"/>
      <c r="N66" s="118"/>
    </row>
    <row r="67" spans="1:14" x14ac:dyDescent="0.25">
      <c r="A67" s="117"/>
      <c r="B67" s="117"/>
      <c r="C67" s="118"/>
      <c r="D67" s="118"/>
      <c r="E67" s="119"/>
      <c r="F67" s="118"/>
      <c r="G67" s="118"/>
      <c r="H67" s="118"/>
      <c r="I67" s="118"/>
      <c r="J67" s="118"/>
      <c r="K67" s="118"/>
      <c r="L67" s="118"/>
      <c r="M67" s="118"/>
      <c r="N67" s="118"/>
    </row>
    <row r="68" spans="1:14" x14ac:dyDescent="0.25">
      <c r="A68" s="117"/>
      <c r="B68" s="117"/>
      <c r="C68" s="118"/>
      <c r="D68" s="118"/>
      <c r="E68" s="119"/>
      <c r="F68" s="118"/>
      <c r="G68" s="118"/>
      <c r="H68" s="118"/>
      <c r="I68" s="118"/>
      <c r="J68" s="118"/>
      <c r="K68" s="118"/>
      <c r="L68" s="118"/>
      <c r="M68" s="118"/>
      <c r="N68" s="118"/>
    </row>
    <row r="69" spans="1:14" x14ac:dyDescent="0.25">
      <c r="A69" s="117"/>
      <c r="B69" s="117"/>
      <c r="C69" s="118"/>
      <c r="D69" s="118"/>
      <c r="E69" s="119"/>
      <c r="F69" s="118"/>
      <c r="G69" s="118"/>
      <c r="H69" s="118"/>
      <c r="I69" s="118"/>
      <c r="J69" s="118"/>
      <c r="K69" s="118"/>
      <c r="L69" s="118"/>
      <c r="M69" s="118"/>
      <c r="N69" s="118"/>
    </row>
    <row r="70" spans="1:14" x14ac:dyDescent="0.25">
      <c r="A70" s="117"/>
      <c r="B70" s="117"/>
      <c r="C70" s="118"/>
      <c r="D70" s="118"/>
      <c r="E70" s="119"/>
      <c r="F70" s="118"/>
      <c r="G70" s="118"/>
      <c r="H70" s="118"/>
      <c r="I70" s="118"/>
      <c r="J70" s="118"/>
      <c r="K70" s="118"/>
      <c r="L70" s="118"/>
      <c r="M70" s="118"/>
      <c r="N70" s="118"/>
    </row>
    <row r="71" spans="1:14" x14ac:dyDescent="0.25">
      <c r="A71" s="117"/>
      <c r="B71" s="117"/>
      <c r="C71" s="118"/>
      <c r="D71" s="118"/>
      <c r="E71" s="119"/>
      <c r="F71" s="118"/>
      <c r="G71" s="118"/>
      <c r="H71" s="118"/>
      <c r="I71" s="118"/>
      <c r="J71" s="118"/>
      <c r="K71" s="118"/>
      <c r="L71" s="118"/>
      <c r="M71" s="118"/>
      <c r="N71" s="118"/>
    </row>
    <row r="72" spans="1:14" x14ac:dyDescent="0.25">
      <c r="A72" s="117"/>
      <c r="B72" s="117"/>
      <c r="C72" s="118"/>
      <c r="D72" s="118"/>
      <c r="E72" s="119"/>
      <c r="F72" s="118"/>
      <c r="G72" s="118"/>
      <c r="H72" s="118"/>
      <c r="I72" s="118"/>
      <c r="J72" s="118"/>
      <c r="K72" s="118"/>
      <c r="L72" s="118"/>
      <c r="M72" s="118"/>
      <c r="N72" s="118"/>
    </row>
    <row r="73" spans="1:14" x14ac:dyDescent="0.25">
      <c r="A73" s="117"/>
      <c r="B73" s="117"/>
      <c r="C73" s="118"/>
      <c r="D73" s="118"/>
      <c r="E73" s="119"/>
      <c r="F73" s="118"/>
      <c r="G73" s="118"/>
      <c r="H73" s="118"/>
      <c r="I73" s="118"/>
      <c r="J73" s="118"/>
      <c r="K73" s="118"/>
      <c r="L73" s="118"/>
      <c r="M73" s="118"/>
      <c r="N73" s="118"/>
    </row>
    <row r="74" spans="1:14" x14ac:dyDescent="0.25">
      <c r="A74" s="117"/>
      <c r="B74" s="117"/>
      <c r="C74" s="118"/>
      <c r="D74" s="118"/>
      <c r="E74" s="119"/>
      <c r="F74" s="118"/>
      <c r="G74" s="118"/>
      <c r="H74" s="118"/>
      <c r="I74" s="118"/>
      <c r="J74" s="118"/>
      <c r="K74" s="118"/>
      <c r="L74" s="118"/>
      <c r="M74" s="118"/>
      <c r="N74" s="118"/>
    </row>
    <row r="75" spans="1:14" x14ac:dyDescent="0.25">
      <c r="A75" s="117"/>
      <c r="B75" s="117"/>
      <c r="C75" s="118"/>
      <c r="D75" s="118"/>
      <c r="E75" s="119"/>
      <c r="F75" s="118"/>
      <c r="G75" s="118"/>
      <c r="H75" s="118"/>
      <c r="I75" s="118"/>
      <c r="J75" s="118"/>
      <c r="K75" s="118"/>
      <c r="L75" s="118"/>
      <c r="M75" s="118"/>
      <c r="N75" s="118"/>
    </row>
    <row r="76" spans="1:14" x14ac:dyDescent="0.25">
      <c r="A76" s="117"/>
      <c r="B76" s="117"/>
      <c r="C76" s="118"/>
      <c r="D76" s="118"/>
      <c r="E76" s="119"/>
      <c r="F76" s="118"/>
      <c r="G76" s="118"/>
      <c r="H76" s="118"/>
      <c r="I76" s="118"/>
      <c r="J76" s="118"/>
      <c r="K76" s="118"/>
      <c r="L76" s="118"/>
      <c r="M76" s="118"/>
      <c r="N76" s="118"/>
    </row>
    <row r="77" spans="1:14" x14ac:dyDescent="0.25">
      <c r="A77" s="117"/>
      <c r="B77" s="117"/>
      <c r="C77" s="118"/>
      <c r="D77" s="118"/>
      <c r="E77" s="119"/>
      <c r="F77" s="118"/>
      <c r="G77" s="118"/>
      <c r="H77" s="118"/>
      <c r="I77" s="118"/>
      <c r="J77" s="118"/>
      <c r="K77" s="118"/>
      <c r="L77" s="118"/>
      <c r="M77" s="118"/>
      <c r="N77" s="118"/>
    </row>
    <row r="78" spans="1:14" x14ac:dyDescent="0.25">
      <c r="A78" s="117"/>
      <c r="B78" s="117"/>
      <c r="C78" s="118"/>
      <c r="D78" s="118"/>
      <c r="E78" s="119"/>
      <c r="F78" s="118"/>
      <c r="G78" s="118"/>
      <c r="H78" s="118"/>
      <c r="I78" s="118"/>
      <c r="J78" s="118"/>
      <c r="K78" s="118"/>
      <c r="L78" s="118"/>
      <c r="M78" s="118"/>
      <c r="N78" s="118"/>
    </row>
    <row r="79" spans="1:14" x14ac:dyDescent="0.25">
      <c r="A79" s="117"/>
      <c r="B79" s="117"/>
      <c r="C79" s="118"/>
      <c r="D79" s="118"/>
      <c r="E79" s="119"/>
      <c r="F79" s="118"/>
      <c r="G79" s="118"/>
      <c r="H79" s="118"/>
      <c r="I79" s="118"/>
      <c r="J79" s="118"/>
      <c r="K79" s="118"/>
      <c r="L79" s="118"/>
      <c r="M79" s="118"/>
      <c r="N79" s="118"/>
    </row>
    <row r="80" spans="1:14" x14ac:dyDescent="0.25">
      <c r="A80" s="117"/>
      <c r="B80" s="117"/>
      <c r="C80" s="118"/>
      <c r="D80" s="118"/>
      <c r="E80" s="119"/>
      <c r="F80" s="118"/>
      <c r="G80" s="118"/>
      <c r="H80" s="118"/>
      <c r="I80" s="118"/>
      <c r="J80" s="118"/>
      <c r="K80" s="118"/>
      <c r="L80" s="118"/>
      <c r="M80" s="118"/>
      <c r="N80" s="118"/>
    </row>
    <row r="81" spans="1:14" x14ac:dyDescent="0.25">
      <c r="A81" s="117"/>
      <c r="B81" s="117"/>
      <c r="C81" s="118"/>
      <c r="D81" s="118"/>
      <c r="E81" s="119"/>
      <c r="F81" s="118"/>
      <c r="G81" s="118"/>
      <c r="H81" s="118"/>
      <c r="I81" s="118"/>
      <c r="J81" s="118"/>
      <c r="K81" s="118"/>
      <c r="L81" s="118"/>
      <c r="M81" s="118"/>
      <c r="N81" s="118"/>
    </row>
    <row r="82" spans="1:14" x14ac:dyDescent="0.25">
      <c r="A82" s="117"/>
      <c r="B82" s="117"/>
      <c r="C82" s="118"/>
      <c r="D82" s="118"/>
      <c r="E82" s="119"/>
      <c r="F82" s="118"/>
      <c r="G82" s="118"/>
      <c r="H82" s="118"/>
      <c r="I82" s="118"/>
      <c r="J82" s="118"/>
      <c r="K82" s="118"/>
      <c r="L82" s="118"/>
      <c r="M82" s="118"/>
      <c r="N82" s="118"/>
    </row>
    <row r="83" spans="1:14" x14ac:dyDescent="0.25">
      <c r="A83" s="117"/>
      <c r="B83" s="117"/>
      <c r="C83" s="118"/>
      <c r="D83" s="118"/>
      <c r="E83" s="119"/>
      <c r="F83" s="118"/>
      <c r="G83" s="118"/>
      <c r="H83" s="118"/>
      <c r="I83" s="118"/>
      <c r="J83" s="118"/>
      <c r="K83" s="118"/>
      <c r="L83" s="118"/>
      <c r="M83" s="118"/>
      <c r="N83" s="118"/>
    </row>
    <row r="84" spans="1:14" x14ac:dyDescent="0.25">
      <c r="A84" s="117"/>
      <c r="B84" s="117"/>
      <c r="C84" s="118"/>
      <c r="D84" s="118"/>
      <c r="E84" s="119"/>
      <c r="F84" s="118"/>
      <c r="G84" s="118"/>
      <c r="H84" s="118"/>
      <c r="I84" s="118"/>
      <c r="J84" s="118"/>
      <c r="K84" s="118"/>
      <c r="L84" s="118"/>
      <c r="M84" s="118"/>
      <c r="N84" s="118"/>
    </row>
    <row r="85" spans="1:14" x14ac:dyDescent="0.25">
      <c r="A85" s="117"/>
      <c r="B85" s="117"/>
      <c r="C85" s="118"/>
      <c r="D85" s="118"/>
      <c r="E85" s="119"/>
      <c r="F85" s="118"/>
      <c r="G85" s="118"/>
      <c r="H85" s="118"/>
      <c r="I85" s="118"/>
      <c r="J85" s="118"/>
      <c r="K85" s="118"/>
      <c r="L85" s="118"/>
      <c r="M85" s="118"/>
      <c r="N85" s="118"/>
    </row>
    <row r="86" spans="1:14" x14ac:dyDescent="0.25">
      <c r="A86" s="117"/>
      <c r="B86" s="117"/>
      <c r="C86" s="118"/>
      <c r="D86" s="118"/>
      <c r="E86" s="119"/>
      <c r="F86" s="118"/>
      <c r="G86" s="118"/>
      <c r="H86" s="118"/>
      <c r="I86" s="118"/>
      <c r="J86" s="118"/>
      <c r="K86" s="118"/>
      <c r="L86" s="118"/>
      <c r="M86" s="118"/>
      <c r="N86" s="118"/>
    </row>
    <row r="87" spans="1:14" x14ac:dyDescent="0.25">
      <c r="A87" s="117"/>
      <c r="B87" s="117"/>
      <c r="C87" s="118"/>
      <c r="D87" s="118"/>
      <c r="E87" s="119"/>
      <c r="F87" s="118"/>
      <c r="G87" s="118"/>
      <c r="H87" s="118"/>
      <c r="I87" s="118"/>
      <c r="J87" s="118"/>
      <c r="K87" s="118"/>
      <c r="L87" s="118"/>
      <c r="M87" s="118"/>
      <c r="N87" s="118"/>
    </row>
    <row r="88" spans="1:14" x14ac:dyDescent="0.25">
      <c r="A88" s="117"/>
      <c r="B88" s="117"/>
      <c r="C88" s="118"/>
      <c r="D88" s="118"/>
      <c r="E88" s="119"/>
      <c r="F88" s="118"/>
      <c r="G88" s="118"/>
      <c r="H88" s="118"/>
      <c r="I88" s="118"/>
      <c r="J88" s="118"/>
      <c r="K88" s="118"/>
      <c r="L88" s="118"/>
      <c r="M88" s="118"/>
      <c r="N88" s="118"/>
    </row>
    <row r="89" spans="1:14" x14ac:dyDescent="0.25">
      <c r="A89" s="117"/>
      <c r="B89" s="117"/>
      <c r="C89" s="118"/>
      <c r="D89" s="118"/>
      <c r="E89" s="119"/>
      <c r="F89" s="118"/>
      <c r="G89" s="118"/>
      <c r="H89" s="118"/>
      <c r="I89" s="118"/>
      <c r="J89" s="118"/>
      <c r="K89" s="118"/>
      <c r="L89" s="118"/>
      <c r="M89" s="118"/>
      <c r="N89" s="118"/>
    </row>
    <row r="90" spans="1:14" x14ac:dyDescent="0.25">
      <c r="A90" s="117"/>
      <c r="B90" s="117"/>
      <c r="C90" s="118"/>
      <c r="D90" s="118"/>
      <c r="E90" s="119"/>
      <c r="F90" s="118"/>
      <c r="G90" s="118"/>
      <c r="H90" s="118"/>
      <c r="I90" s="118"/>
      <c r="J90" s="118"/>
      <c r="K90" s="118"/>
      <c r="L90" s="118"/>
      <c r="M90" s="118"/>
      <c r="N90" s="118"/>
    </row>
    <row r="91" spans="1:14" x14ac:dyDescent="0.25">
      <c r="A91" s="117"/>
      <c r="B91" s="117"/>
      <c r="C91" s="118"/>
      <c r="D91" s="118"/>
      <c r="E91" s="119"/>
      <c r="F91" s="118"/>
      <c r="G91" s="118"/>
      <c r="H91" s="118"/>
      <c r="I91" s="118"/>
      <c r="J91" s="118"/>
      <c r="K91" s="118"/>
      <c r="L91" s="118"/>
      <c r="M91" s="118"/>
      <c r="N91" s="118"/>
    </row>
    <row r="92" spans="1:14" x14ac:dyDescent="0.25">
      <c r="A92" s="117"/>
      <c r="B92" s="117"/>
      <c r="C92" s="118"/>
      <c r="D92" s="118"/>
      <c r="E92" s="119"/>
      <c r="F92" s="118"/>
      <c r="G92" s="118"/>
      <c r="H92" s="118"/>
      <c r="I92" s="118"/>
      <c r="J92" s="118"/>
      <c r="K92" s="118"/>
      <c r="L92" s="118"/>
      <c r="M92" s="118"/>
      <c r="N92" s="118"/>
    </row>
    <row r="93" spans="1:14" x14ac:dyDescent="0.25">
      <c r="A93" s="117"/>
      <c r="B93" s="117"/>
      <c r="C93" s="118"/>
      <c r="D93" s="118"/>
      <c r="E93" s="119"/>
      <c r="F93" s="118"/>
      <c r="G93" s="118"/>
      <c r="H93" s="118"/>
      <c r="I93" s="118"/>
      <c r="J93" s="118"/>
      <c r="K93" s="118"/>
      <c r="L93" s="118"/>
      <c r="M93" s="118"/>
      <c r="N93" s="118"/>
    </row>
    <row r="94" spans="1:14" x14ac:dyDescent="0.25">
      <c r="A94" s="117"/>
      <c r="B94" s="117"/>
      <c r="C94" s="118"/>
      <c r="D94" s="118"/>
      <c r="E94" s="119"/>
      <c r="F94" s="118"/>
      <c r="G94" s="118"/>
      <c r="H94" s="118"/>
      <c r="I94" s="118"/>
      <c r="J94" s="118"/>
      <c r="K94" s="118"/>
      <c r="L94" s="118"/>
      <c r="M94" s="118"/>
      <c r="N94" s="118"/>
    </row>
    <row r="95" spans="1:14" x14ac:dyDescent="0.25">
      <c r="A95" s="117"/>
      <c r="B95" s="117"/>
      <c r="C95" s="118"/>
      <c r="D95" s="118"/>
      <c r="E95" s="119"/>
      <c r="F95" s="118"/>
      <c r="G95" s="118"/>
      <c r="H95" s="118"/>
      <c r="I95" s="118"/>
      <c r="J95" s="118"/>
      <c r="K95" s="118"/>
      <c r="L95" s="118"/>
      <c r="M95" s="118"/>
      <c r="N95" s="118"/>
    </row>
    <row r="96" spans="1:14" x14ac:dyDescent="0.25">
      <c r="A96" s="117"/>
      <c r="B96" s="117"/>
      <c r="C96" s="118"/>
      <c r="D96" s="118"/>
      <c r="E96" s="119"/>
      <c r="F96" s="118"/>
      <c r="G96" s="118"/>
      <c r="H96" s="118"/>
      <c r="I96" s="118"/>
      <c r="J96" s="118"/>
      <c r="K96" s="118"/>
      <c r="L96" s="118"/>
      <c r="M96" s="118"/>
      <c r="N96" s="118"/>
    </row>
    <row r="97" spans="1:14" x14ac:dyDescent="0.25">
      <c r="A97" s="117"/>
      <c r="B97" s="117"/>
      <c r="C97" s="118"/>
      <c r="D97" s="118"/>
      <c r="E97" s="119"/>
      <c r="F97" s="118"/>
      <c r="G97" s="118"/>
      <c r="H97" s="118"/>
      <c r="I97" s="118"/>
      <c r="J97" s="118"/>
      <c r="K97" s="118"/>
      <c r="L97" s="118"/>
      <c r="M97" s="118"/>
      <c r="N97" s="118"/>
    </row>
    <row r="98" spans="1:14" x14ac:dyDescent="0.25">
      <c r="A98" s="117"/>
      <c r="B98" s="117"/>
      <c r="C98" s="118"/>
      <c r="D98" s="118"/>
      <c r="E98" s="119"/>
      <c r="F98" s="118"/>
      <c r="G98" s="118"/>
      <c r="H98" s="118"/>
      <c r="I98" s="118"/>
      <c r="J98" s="118"/>
      <c r="K98" s="118"/>
      <c r="L98" s="118"/>
      <c r="M98" s="118"/>
      <c r="N98" s="118"/>
    </row>
    <row r="99" spans="1:14" x14ac:dyDescent="0.25">
      <c r="A99" s="117"/>
      <c r="B99" s="117"/>
      <c r="C99" s="118"/>
      <c r="D99" s="118"/>
      <c r="E99" s="119"/>
      <c r="F99" s="118"/>
      <c r="G99" s="118"/>
      <c r="H99" s="118"/>
      <c r="I99" s="118"/>
      <c r="J99" s="118"/>
      <c r="K99" s="118"/>
      <c r="L99" s="118"/>
      <c r="M99" s="118"/>
      <c r="N99" s="118"/>
    </row>
    <row r="100" spans="1:14" x14ac:dyDescent="0.25">
      <c r="A100" s="117"/>
      <c r="B100" s="117"/>
      <c r="C100" s="118"/>
      <c r="D100" s="118"/>
      <c r="E100" s="119"/>
      <c r="F100" s="118"/>
      <c r="G100" s="118"/>
      <c r="H100" s="118"/>
      <c r="I100" s="118"/>
      <c r="J100" s="118"/>
      <c r="K100" s="118"/>
      <c r="L100" s="118"/>
      <c r="M100" s="118"/>
      <c r="N100" s="118"/>
    </row>
    <row r="101" spans="1:14" x14ac:dyDescent="0.25">
      <c r="A101" s="117"/>
      <c r="B101" s="117"/>
      <c r="C101" s="118"/>
      <c r="D101" s="118"/>
      <c r="E101" s="119"/>
      <c r="F101" s="118"/>
      <c r="G101" s="118"/>
      <c r="H101" s="118"/>
      <c r="I101" s="118"/>
      <c r="J101" s="118"/>
      <c r="K101" s="118"/>
      <c r="L101" s="118"/>
      <c r="M101" s="118"/>
      <c r="N101" s="118"/>
    </row>
    <row r="102" spans="1:14" x14ac:dyDescent="0.25">
      <c r="A102" s="117"/>
      <c r="B102" s="117"/>
      <c r="C102" s="118"/>
      <c r="D102" s="118"/>
      <c r="E102" s="119"/>
      <c r="F102" s="118"/>
      <c r="G102" s="118"/>
      <c r="H102" s="118"/>
      <c r="I102" s="118"/>
      <c r="J102" s="118"/>
      <c r="K102" s="118"/>
      <c r="L102" s="118"/>
      <c r="M102" s="118"/>
      <c r="N102" s="118"/>
    </row>
    <row r="103" spans="1:14" x14ac:dyDescent="0.25">
      <c r="A103" s="117"/>
      <c r="B103" s="117"/>
      <c r="C103" s="118"/>
      <c r="D103" s="118"/>
      <c r="E103" s="119"/>
      <c r="F103" s="118"/>
      <c r="G103" s="118"/>
      <c r="H103" s="118"/>
      <c r="I103" s="118"/>
      <c r="J103" s="118"/>
      <c r="K103" s="118"/>
      <c r="L103" s="118"/>
      <c r="M103" s="118"/>
      <c r="N103" s="118"/>
    </row>
    <row r="104" spans="1:14" x14ac:dyDescent="0.25">
      <c r="A104" s="117"/>
      <c r="B104" s="117"/>
      <c r="C104" s="118"/>
      <c r="D104" s="118"/>
      <c r="E104" s="119"/>
      <c r="F104" s="118"/>
      <c r="G104" s="118"/>
      <c r="H104" s="118"/>
      <c r="I104" s="118"/>
      <c r="J104" s="118"/>
      <c r="K104" s="118"/>
      <c r="L104" s="118"/>
      <c r="M104" s="118"/>
      <c r="N104" s="118"/>
    </row>
    <row r="105" spans="1:14" x14ac:dyDescent="0.25">
      <c r="A105" s="117"/>
      <c r="B105" s="117"/>
      <c r="C105" s="118"/>
      <c r="D105" s="118"/>
      <c r="E105" s="119"/>
      <c r="F105" s="118"/>
      <c r="G105" s="118"/>
      <c r="H105" s="118"/>
      <c r="I105" s="118"/>
      <c r="J105" s="118"/>
      <c r="K105" s="118"/>
      <c r="L105" s="118"/>
      <c r="M105" s="118"/>
      <c r="N105" s="118"/>
    </row>
    <row r="106" spans="1:14" x14ac:dyDescent="0.25">
      <c r="A106" s="117"/>
      <c r="B106" s="117"/>
      <c r="C106" s="118"/>
      <c r="D106" s="118"/>
      <c r="E106" s="119"/>
      <c r="F106" s="118"/>
      <c r="G106" s="118"/>
      <c r="H106" s="118"/>
      <c r="I106" s="118"/>
      <c r="J106" s="118"/>
      <c r="K106" s="118"/>
      <c r="L106" s="118"/>
      <c r="M106" s="118"/>
      <c r="N106" s="118"/>
    </row>
    <row r="107" spans="1:14" x14ac:dyDescent="0.25">
      <c r="A107" s="117"/>
      <c r="B107" s="117"/>
      <c r="C107" s="118"/>
      <c r="D107" s="118"/>
      <c r="E107" s="119"/>
      <c r="F107" s="118"/>
      <c r="G107" s="118"/>
      <c r="H107" s="118"/>
      <c r="I107" s="118"/>
      <c r="J107" s="118"/>
      <c r="K107" s="118"/>
      <c r="L107" s="118"/>
      <c r="M107" s="118"/>
      <c r="N107" s="118"/>
    </row>
    <row r="108" spans="1:14" x14ac:dyDescent="0.25">
      <c r="A108" s="117"/>
      <c r="B108" s="117"/>
      <c r="C108" s="118"/>
      <c r="D108" s="118"/>
      <c r="E108" s="119"/>
      <c r="F108" s="118"/>
      <c r="G108" s="118"/>
      <c r="H108" s="118"/>
      <c r="I108" s="118"/>
      <c r="J108" s="118"/>
      <c r="K108" s="118"/>
      <c r="L108" s="118"/>
      <c r="M108" s="118"/>
      <c r="N108" s="118"/>
    </row>
    <row r="109" spans="1:14" x14ac:dyDescent="0.25">
      <c r="A109" s="117"/>
      <c r="B109" s="117"/>
      <c r="C109" s="118"/>
      <c r="D109" s="118"/>
      <c r="E109" s="119"/>
      <c r="F109" s="118"/>
      <c r="G109" s="118"/>
      <c r="H109" s="118"/>
      <c r="I109" s="118"/>
      <c r="J109" s="118"/>
      <c r="K109" s="118"/>
      <c r="L109" s="118"/>
      <c r="M109" s="118"/>
      <c r="N109" s="118"/>
    </row>
    <row r="110" spans="1:14" x14ac:dyDescent="0.25">
      <c r="A110" s="117"/>
      <c r="B110" s="117"/>
      <c r="C110" s="118"/>
      <c r="D110" s="118"/>
      <c r="E110" s="119"/>
      <c r="F110" s="118"/>
      <c r="G110" s="118"/>
      <c r="H110" s="118"/>
      <c r="I110" s="118"/>
      <c r="J110" s="118"/>
      <c r="K110" s="118"/>
      <c r="L110" s="118"/>
      <c r="M110" s="118"/>
      <c r="N110" s="118"/>
    </row>
    <row r="111" spans="1:14" x14ac:dyDescent="0.25">
      <c r="A111" s="117"/>
      <c r="B111" s="117"/>
      <c r="C111" s="118"/>
      <c r="D111" s="118"/>
      <c r="E111" s="119"/>
      <c r="F111" s="118"/>
      <c r="G111" s="118"/>
      <c r="H111" s="118"/>
      <c r="I111" s="118"/>
      <c r="J111" s="118"/>
      <c r="K111" s="118"/>
      <c r="L111" s="118"/>
      <c r="M111" s="118"/>
      <c r="N111" s="118"/>
    </row>
    <row r="112" spans="1:14" x14ac:dyDescent="0.25">
      <c r="A112" s="117"/>
      <c r="B112" s="117"/>
      <c r="C112" s="118"/>
      <c r="D112" s="118"/>
      <c r="E112" s="119"/>
      <c r="F112" s="118"/>
      <c r="G112" s="118"/>
      <c r="H112" s="118"/>
      <c r="I112" s="118"/>
      <c r="J112" s="118"/>
      <c r="K112" s="118"/>
      <c r="L112" s="118"/>
      <c r="M112" s="118"/>
      <c r="N112" s="118"/>
    </row>
    <row r="113" spans="1:14" x14ac:dyDescent="0.25">
      <c r="A113" s="117"/>
      <c r="B113" s="117"/>
      <c r="C113" s="118"/>
      <c r="D113" s="118"/>
      <c r="E113" s="119"/>
      <c r="F113" s="118"/>
      <c r="G113" s="118"/>
      <c r="H113" s="118"/>
      <c r="I113" s="118"/>
      <c r="J113" s="118"/>
      <c r="K113" s="118"/>
      <c r="L113" s="118"/>
      <c r="M113" s="118"/>
      <c r="N113" s="118"/>
    </row>
    <row r="114" spans="1:14" x14ac:dyDescent="0.25">
      <c r="A114" s="117"/>
      <c r="B114" s="117"/>
      <c r="C114" s="118"/>
      <c r="D114" s="118"/>
      <c r="E114" s="119"/>
      <c r="F114" s="118"/>
      <c r="G114" s="118"/>
      <c r="H114" s="118"/>
      <c r="I114" s="118"/>
      <c r="J114" s="118"/>
      <c r="K114" s="118"/>
      <c r="L114" s="118"/>
      <c r="M114" s="118"/>
      <c r="N114" s="118"/>
    </row>
    <row r="115" spans="1:14" x14ac:dyDescent="0.25">
      <c r="A115" s="117"/>
      <c r="B115" s="117"/>
      <c r="C115" s="118"/>
      <c r="D115" s="118"/>
      <c r="E115" s="119"/>
      <c r="F115" s="118"/>
      <c r="G115" s="118"/>
      <c r="H115" s="118"/>
      <c r="I115" s="118"/>
      <c r="J115" s="118"/>
      <c r="K115" s="118"/>
      <c r="L115" s="118"/>
      <c r="M115" s="118"/>
      <c r="N115" s="118"/>
    </row>
    <row r="116" spans="1:14" x14ac:dyDescent="0.25">
      <c r="A116" s="117"/>
      <c r="B116" s="117"/>
      <c r="C116" s="118"/>
      <c r="D116" s="118"/>
      <c r="E116" s="119"/>
      <c r="F116" s="118"/>
      <c r="G116" s="118"/>
      <c r="H116" s="118"/>
      <c r="I116" s="118"/>
      <c r="J116" s="118"/>
      <c r="K116" s="118"/>
      <c r="L116" s="118"/>
      <c r="M116" s="118"/>
      <c r="N116" s="118"/>
    </row>
    <row r="117" spans="1:14" x14ac:dyDescent="0.25">
      <c r="A117" s="117"/>
      <c r="B117" s="117"/>
      <c r="C117" s="118"/>
      <c r="D117" s="118"/>
      <c r="E117" s="119"/>
      <c r="F117" s="118"/>
      <c r="G117" s="118"/>
      <c r="H117" s="118"/>
      <c r="I117" s="118"/>
      <c r="J117" s="118"/>
      <c r="K117" s="118"/>
      <c r="L117" s="118"/>
      <c r="M117" s="118"/>
      <c r="N117" s="118"/>
    </row>
    <row r="118" spans="1:14" x14ac:dyDescent="0.25">
      <c r="A118" s="117"/>
      <c r="B118" s="117"/>
      <c r="C118" s="118"/>
      <c r="D118" s="118"/>
      <c r="E118" s="119"/>
      <c r="F118" s="118"/>
      <c r="G118" s="118"/>
      <c r="H118" s="118"/>
      <c r="I118" s="118"/>
      <c r="J118" s="118"/>
      <c r="K118" s="118"/>
      <c r="L118" s="118"/>
      <c r="M118" s="118"/>
      <c r="N118" s="118"/>
    </row>
    <row r="119" spans="1:14" x14ac:dyDescent="0.25">
      <c r="A119" s="117"/>
      <c r="B119" s="117"/>
      <c r="C119" s="118"/>
      <c r="D119" s="118"/>
      <c r="E119" s="119"/>
      <c r="F119" s="118"/>
      <c r="G119" s="118"/>
      <c r="H119" s="118"/>
      <c r="I119" s="118"/>
      <c r="J119" s="118"/>
      <c r="K119" s="118"/>
      <c r="L119" s="118"/>
      <c r="M119" s="118"/>
      <c r="N119" s="118"/>
    </row>
    <row r="120" spans="1:14" x14ac:dyDescent="0.25">
      <c r="A120" s="117"/>
      <c r="B120" s="117"/>
      <c r="C120" s="118"/>
      <c r="D120" s="118"/>
      <c r="E120" s="119"/>
      <c r="F120" s="118"/>
      <c r="G120" s="118"/>
      <c r="H120" s="118"/>
      <c r="I120" s="118"/>
      <c r="J120" s="118"/>
      <c r="K120" s="118"/>
      <c r="L120" s="118"/>
      <c r="M120" s="118"/>
      <c r="N120" s="118"/>
    </row>
    <row r="121" spans="1:14" x14ac:dyDescent="0.25">
      <c r="A121" s="117"/>
      <c r="B121" s="117"/>
      <c r="C121" s="118"/>
      <c r="D121" s="118"/>
      <c r="E121" s="119"/>
      <c r="F121" s="118"/>
      <c r="G121" s="118"/>
      <c r="H121" s="118"/>
      <c r="I121" s="118"/>
      <c r="J121" s="118"/>
      <c r="K121" s="118"/>
      <c r="L121" s="118"/>
      <c r="M121" s="118"/>
      <c r="N121" s="118"/>
    </row>
    <row r="122" spans="1:14" x14ac:dyDescent="0.25">
      <c r="A122" s="117"/>
      <c r="B122" s="117"/>
      <c r="C122" s="118"/>
      <c r="D122" s="118"/>
      <c r="E122" s="119"/>
      <c r="F122" s="118"/>
      <c r="G122" s="118"/>
      <c r="H122" s="118"/>
      <c r="I122" s="118"/>
      <c r="J122" s="118"/>
      <c r="K122" s="118"/>
      <c r="L122" s="118"/>
      <c r="M122" s="118"/>
      <c r="N122" s="118"/>
    </row>
    <row r="123" spans="1:14" x14ac:dyDescent="0.25">
      <c r="A123" s="117"/>
      <c r="B123" s="117"/>
      <c r="C123" s="118"/>
      <c r="D123" s="118"/>
      <c r="E123" s="119"/>
      <c r="F123" s="118"/>
      <c r="G123" s="118"/>
      <c r="H123" s="118"/>
      <c r="I123" s="118"/>
      <c r="J123" s="118"/>
      <c r="K123" s="118"/>
      <c r="L123" s="118"/>
      <c r="M123" s="118"/>
      <c r="N123" s="118"/>
    </row>
    <row r="124" spans="1:14" x14ac:dyDescent="0.25">
      <c r="A124" s="117"/>
      <c r="B124" s="117"/>
      <c r="C124" s="118"/>
      <c r="D124" s="118"/>
      <c r="E124" s="119"/>
      <c r="F124" s="118"/>
      <c r="G124" s="118"/>
      <c r="H124" s="118"/>
      <c r="I124" s="118"/>
      <c r="J124" s="118"/>
      <c r="K124" s="118"/>
      <c r="L124" s="118"/>
      <c r="M124" s="118"/>
      <c r="N124" s="118"/>
    </row>
    <row r="125" spans="1:14" x14ac:dyDescent="0.25">
      <c r="A125" s="117"/>
      <c r="B125" s="117"/>
      <c r="C125" s="118"/>
      <c r="D125" s="118"/>
      <c r="E125" s="119"/>
      <c r="F125" s="118"/>
      <c r="G125" s="118"/>
      <c r="H125" s="118"/>
      <c r="I125" s="118"/>
      <c r="J125" s="118"/>
      <c r="K125" s="118"/>
      <c r="L125" s="118"/>
      <c r="M125" s="118"/>
      <c r="N125" s="118"/>
    </row>
    <row r="126" spans="1:14" x14ac:dyDescent="0.25">
      <c r="A126" s="117"/>
      <c r="B126" s="117"/>
      <c r="C126" s="118"/>
      <c r="D126" s="118"/>
      <c r="E126" s="119"/>
      <c r="F126" s="118"/>
      <c r="G126" s="118"/>
      <c r="H126" s="118"/>
      <c r="I126" s="118"/>
      <c r="J126" s="118"/>
      <c r="K126" s="118"/>
      <c r="L126" s="118"/>
      <c r="M126" s="118"/>
      <c r="N126" s="118"/>
    </row>
    <row r="127" spans="1:14" x14ac:dyDescent="0.25">
      <c r="A127" s="117"/>
      <c r="B127" s="117"/>
      <c r="C127" s="118"/>
      <c r="D127" s="118"/>
      <c r="E127" s="119"/>
      <c r="F127" s="118"/>
      <c r="G127" s="118"/>
      <c r="H127" s="118"/>
      <c r="I127" s="118"/>
      <c r="J127" s="118"/>
      <c r="K127" s="118"/>
      <c r="L127" s="118"/>
      <c r="M127" s="118"/>
      <c r="N127" s="118"/>
    </row>
    <row r="128" spans="1:14" x14ac:dyDescent="0.25">
      <c r="A128" s="117"/>
      <c r="B128" s="117"/>
      <c r="C128" s="118"/>
      <c r="D128" s="118"/>
      <c r="E128" s="119"/>
      <c r="F128" s="118"/>
      <c r="G128" s="118"/>
      <c r="H128" s="118"/>
      <c r="I128" s="118"/>
      <c r="J128" s="118"/>
      <c r="K128" s="118"/>
      <c r="L128" s="118"/>
      <c r="M128" s="118"/>
      <c r="N128" s="118"/>
    </row>
    <row r="129" spans="1:14" x14ac:dyDescent="0.25">
      <c r="A129" s="117"/>
      <c r="B129" s="117"/>
      <c r="C129" s="118"/>
      <c r="D129" s="118"/>
      <c r="E129" s="119"/>
      <c r="F129" s="118"/>
      <c r="G129" s="118"/>
      <c r="H129" s="118"/>
      <c r="I129" s="118"/>
      <c r="J129" s="118"/>
      <c r="K129" s="118"/>
      <c r="L129" s="118"/>
      <c r="M129" s="118"/>
      <c r="N129" s="118"/>
    </row>
    <row r="130" spans="1:14" x14ac:dyDescent="0.25">
      <c r="A130" s="117"/>
      <c r="B130" s="117"/>
      <c r="C130" s="118"/>
      <c r="D130" s="118"/>
      <c r="E130" s="119"/>
      <c r="F130" s="118"/>
      <c r="G130" s="118"/>
      <c r="H130" s="118"/>
      <c r="I130" s="118"/>
      <c r="J130" s="118"/>
      <c r="K130" s="118"/>
      <c r="L130" s="118"/>
      <c r="M130" s="118"/>
      <c r="N130" s="118"/>
    </row>
    <row r="131" spans="1:14" x14ac:dyDescent="0.25">
      <c r="A131" s="117"/>
      <c r="B131" s="117"/>
      <c r="C131" s="118"/>
      <c r="D131" s="118"/>
      <c r="E131" s="119"/>
      <c r="F131" s="118"/>
      <c r="G131" s="118"/>
      <c r="H131" s="118"/>
      <c r="I131" s="118"/>
      <c r="J131" s="118"/>
      <c r="K131" s="118"/>
      <c r="L131" s="118"/>
      <c r="M131" s="118"/>
      <c r="N131" s="118"/>
    </row>
    <row r="132" spans="1:14" x14ac:dyDescent="0.25">
      <c r="A132" s="117"/>
      <c r="B132" s="117"/>
      <c r="C132" s="118"/>
      <c r="D132" s="118"/>
      <c r="E132" s="119"/>
      <c r="F132" s="118"/>
      <c r="G132" s="118"/>
      <c r="H132" s="118"/>
      <c r="I132" s="118"/>
      <c r="J132" s="118"/>
      <c r="K132" s="118"/>
      <c r="L132" s="118"/>
      <c r="M132" s="118"/>
      <c r="N132" s="118"/>
    </row>
    <row r="133" spans="1:14" x14ac:dyDescent="0.25">
      <c r="A133" s="117"/>
      <c r="B133" s="117"/>
      <c r="C133" s="118"/>
      <c r="D133" s="118"/>
      <c r="E133" s="119"/>
      <c r="F133" s="118"/>
      <c r="G133" s="118"/>
      <c r="H133" s="118"/>
      <c r="I133" s="118"/>
      <c r="J133" s="118"/>
      <c r="K133" s="118"/>
      <c r="L133" s="118"/>
      <c r="M133" s="118"/>
      <c r="N133" s="118"/>
    </row>
    <row r="134" spans="1:14" x14ac:dyDescent="0.25">
      <c r="A134" s="117"/>
      <c r="B134" s="117"/>
      <c r="C134" s="118"/>
      <c r="D134" s="118"/>
      <c r="E134" s="119"/>
      <c r="F134" s="118"/>
      <c r="G134" s="118"/>
      <c r="H134" s="118"/>
      <c r="I134" s="118"/>
      <c r="J134" s="118"/>
      <c r="K134" s="118"/>
      <c r="L134" s="118"/>
      <c r="M134" s="118"/>
      <c r="N134" s="118"/>
    </row>
    <row r="135" spans="1:14" x14ac:dyDescent="0.25">
      <c r="A135" s="117"/>
      <c r="B135" s="117"/>
      <c r="C135" s="118"/>
      <c r="D135" s="118"/>
      <c r="E135" s="119"/>
      <c r="F135" s="118"/>
      <c r="G135" s="118"/>
      <c r="H135" s="118"/>
      <c r="I135" s="118"/>
      <c r="J135" s="118"/>
      <c r="K135" s="118"/>
      <c r="L135" s="118"/>
      <c r="M135" s="118"/>
      <c r="N135" s="118"/>
    </row>
    <row r="136" spans="1:14" x14ac:dyDescent="0.25">
      <c r="A136" s="117"/>
      <c r="B136" s="117"/>
      <c r="C136" s="118"/>
      <c r="D136" s="118"/>
      <c r="E136" s="119"/>
      <c r="F136" s="118"/>
      <c r="G136" s="118"/>
      <c r="H136" s="118"/>
      <c r="I136" s="118"/>
      <c r="J136" s="118"/>
      <c r="K136" s="118"/>
      <c r="L136" s="118"/>
      <c r="M136" s="118"/>
      <c r="N136" s="118"/>
    </row>
    <row r="137" spans="1:14" x14ac:dyDescent="0.25">
      <c r="A137" s="117"/>
      <c r="B137" s="117"/>
      <c r="C137" s="118"/>
      <c r="D137" s="118"/>
      <c r="E137" s="119"/>
      <c r="F137" s="118"/>
      <c r="G137" s="118"/>
      <c r="H137" s="118"/>
      <c r="I137" s="118"/>
      <c r="J137" s="118"/>
      <c r="K137" s="118"/>
      <c r="L137" s="118"/>
      <c r="M137" s="118"/>
      <c r="N137" s="118"/>
    </row>
    <row r="138" spans="1:14" x14ac:dyDescent="0.25">
      <c r="A138" s="117"/>
      <c r="B138" s="117"/>
      <c r="C138" s="118"/>
      <c r="D138" s="118"/>
      <c r="E138" s="119"/>
      <c r="F138" s="118"/>
      <c r="G138" s="118"/>
      <c r="H138" s="118"/>
      <c r="I138" s="118"/>
      <c r="J138" s="118"/>
      <c r="K138" s="118"/>
      <c r="L138" s="118"/>
      <c r="M138" s="118"/>
      <c r="N138" s="118"/>
    </row>
    <row r="139" spans="1:14" x14ac:dyDescent="0.25">
      <c r="A139" s="117"/>
      <c r="B139" s="117"/>
      <c r="C139" s="118"/>
      <c r="D139" s="118"/>
      <c r="E139" s="119"/>
      <c r="F139" s="118"/>
      <c r="G139" s="118"/>
      <c r="H139" s="118"/>
      <c r="I139" s="118"/>
      <c r="J139" s="118"/>
      <c r="K139" s="118"/>
      <c r="L139" s="118"/>
      <c r="M139" s="118"/>
      <c r="N139" s="118"/>
    </row>
    <row r="140" spans="1:14" x14ac:dyDescent="0.25">
      <c r="A140" s="117"/>
      <c r="B140" s="117"/>
      <c r="C140" s="118"/>
      <c r="D140" s="118"/>
      <c r="E140" s="119"/>
      <c r="F140" s="118"/>
      <c r="G140" s="118"/>
      <c r="H140" s="118"/>
      <c r="I140" s="118"/>
      <c r="J140" s="118"/>
      <c r="K140" s="118"/>
      <c r="L140" s="118"/>
      <c r="M140" s="118"/>
      <c r="N140" s="118"/>
    </row>
    <row r="141" spans="1:14" x14ac:dyDescent="0.25">
      <c r="A141" s="117"/>
      <c r="B141" s="117"/>
      <c r="C141" s="118"/>
      <c r="D141" s="118"/>
      <c r="E141" s="119"/>
      <c r="F141" s="118"/>
      <c r="G141" s="118"/>
      <c r="H141" s="118"/>
      <c r="I141" s="118"/>
      <c r="J141" s="118"/>
      <c r="K141" s="118"/>
      <c r="L141" s="118"/>
      <c r="M141" s="118"/>
      <c r="N141" s="118"/>
    </row>
    <row r="142" spans="1:14" x14ac:dyDescent="0.25">
      <c r="A142" s="117"/>
      <c r="B142" s="117"/>
      <c r="C142" s="118"/>
      <c r="D142" s="118"/>
      <c r="E142" s="119"/>
      <c r="F142" s="118"/>
      <c r="G142" s="118"/>
      <c r="H142" s="118"/>
      <c r="I142" s="118"/>
      <c r="J142" s="118"/>
      <c r="K142" s="118"/>
      <c r="L142" s="118"/>
      <c r="M142" s="118"/>
      <c r="N142" s="118"/>
    </row>
    <row r="143" spans="1:14" x14ac:dyDescent="0.25">
      <c r="A143" s="117"/>
      <c r="B143" s="117"/>
      <c r="C143" s="118"/>
      <c r="D143" s="118"/>
      <c r="E143" s="119"/>
      <c r="F143" s="118"/>
      <c r="G143" s="118"/>
      <c r="H143" s="118"/>
      <c r="I143" s="118"/>
      <c r="J143" s="118"/>
      <c r="K143" s="118"/>
      <c r="L143" s="118"/>
      <c r="M143" s="118"/>
      <c r="N143" s="118"/>
    </row>
    <row r="144" spans="1:14" x14ac:dyDescent="0.25">
      <c r="A144" s="117"/>
      <c r="B144" s="117"/>
      <c r="C144" s="118"/>
      <c r="D144" s="118"/>
      <c r="E144" s="119"/>
      <c r="F144" s="118"/>
      <c r="G144" s="118"/>
      <c r="H144" s="118"/>
      <c r="I144" s="118"/>
      <c r="J144" s="118"/>
      <c r="K144" s="118"/>
      <c r="L144" s="118"/>
      <c r="M144" s="118"/>
      <c r="N144" s="118"/>
    </row>
    <row r="145" spans="1:14" x14ac:dyDescent="0.25">
      <c r="A145" s="117"/>
      <c r="B145" s="117"/>
      <c r="C145" s="118"/>
      <c r="D145" s="118"/>
      <c r="E145" s="119"/>
      <c r="F145" s="118"/>
      <c r="G145" s="118"/>
      <c r="H145" s="118"/>
      <c r="I145" s="118"/>
      <c r="J145" s="118"/>
      <c r="K145" s="118"/>
      <c r="L145" s="118"/>
      <c r="M145" s="118"/>
      <c r="N145" s="118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sqref="A1:E22"/>
    </sheetView>
  </sheetViews>
  <sheetFormatPr defaultRowHeight="15" x14ac:dyDescent="0.25"/>
  <cols>
    <col min="1" max="1" width="36.5703125" customWidth="1"/>
  </cols>
  <sheetData>
    <row r="1" spans="1:8" x14ac:dyDescent="0.25">
      <c r="A1" s="128" t="s">
        <v>13</v>
      </c>
      <c r="B1" s="128" t="s">
        <v>14</v>
      </c>
      <c r="C1" s="128" t="s">
        <v>98</v>
      </c>
      <c r="D1" s="128" t="s">
        <v>99</v>
      </c>
      <c r="E1" s="128" t="s">
        <v>12</v>
      </c>
    </row>
    <row r="2" spans="1:8" x14ac:dyDescent="0.25">
      <c r="A2" s="129" t="s">
        <v>15</v>
      </c>
      <c r="B2" s="129" t="s">
        <v>16</v>
      </c>
      <c r="C2" s="131"/>
      <c r="D2" s="130">
        <v>2</v>
      </c>
      <c r="E2" s="130">
        <v>2</v>
      </c>
    </row>
    <row r="3" spans="1:8" x14ac:dyDescent="0.25">
      <c r="A3" s="129" t="s">
        <v>17</v>
      </c>
      <c r="B3" s="129" t="s">
        <v>18</v>
      </c>
      <c r="C3" s="130">
        <v>2</v>
      </c>
      <c r="D3" s="131"/>
      <c r="E3" s="130">
        <v>2</v>
      </c>
    </row>
    <row r="4" spans="1:8" x14ac:dyDescent="0.25">
      <c r="A4" s="129" t="s">
        <v>19</v>
      </c>
      <c r="B4" s="129" t="s">
        <v>20</v>
      </c>
      <c r="C4" s="130">
        <v>1</v>
      </c>
      <c r="D4" s="130">
        <v>6</v>
      </c>
      <c r="E4" s="130">
        <v>7</v>
      </c>
    </row>
    <row r="5" spans="1:8" x14ac:dyDescent="0.25">
      <c r="A5" s="129" t="s">
        <v>22</v>
      </c>
      <c r="B5" s="129" t="s">
        <v>20</v>
      </c>
      <c r="C5" s="131"/>
      <c r="D5" s="130">
        <v>4</v>
      </c>
      <c r="E5" s="130">
        <v>4</v>
      </c>
    </row>
    <row r="6" spans="1:8" x14ac:dyDescent="0.25">
      <c r="A6" s="129" t="s">
        <v>23</v>
      </c>
      <c r="B6" s="129" t="s">
        <v>24</v>
      </c>
      <c r="C6" s="131"/>
      <c r="D6" s="130">
        <v>5</v>
      </c>
      <c r="E6" s="130">
        <v>5</v>
      </c>
    </row>
    <row r="7" spans="1:8" x14ac:dyDescent="0.25">
      <c r="A7" s="129" t="s">
        <v>25</v>
      </c>
      <c r="B7" s="129" t="s">
        <v>18</v>
      </c>
      <c r="C7" s="130">
        <v>10</v>
      </c>
      <c r="D7" s="130">
        <v>1</v>
      </c>
      <c r="E7" s="130">
        <v>11</v>
      </c>
    </row>
    <row r="8" spans="1:8" x14ac:dyDescent="0.25">
      <c r="A8" s="129" t="s">
        <v>29</v>
      </c>
      <c r="B8" s="129" t="s">
        <v>18</v>
      </c>
      <c r="C8" s="130">
        <v>3</v>
      </c>
      <c r="D8" s="130">
        <v>7</v>
      </c>
      <c r="E8" s="130">
        <v>10</v>
      </c>
    </row>
    <row r="9" spans="1:8" x14ac:dyDescent="0.25">
      <c r="A9" s="129" t="s">
        <v>33</v>
      </c>
      <c r="B9" s="129" t="s">
        <v>24</v>
      </c>
      <c r="C9" s="131"/>
      <c r="D9" s="130">
        <v>1</v>
      </c>
      <c r="E9" s="130">
        <v>1</v>
      </c>
      <c r="G9" t="s">
        <v>466</v>
      </c>
      <c r="H9" t="s">
        <v>467</v>
      </c>
    </row>
    <row r="10" spans="1:8" x14ac:dyDescent="0.25">
      <c r="A10" s="129" t="s">
        <v>36</v>
      </c>
      <c r="B10" s="129" t="s">
        <v>16</v>
      </c>
      <c r="C10" s="130">
        <v>1</v>
      </c>
      <c r="D10" s="130">
        <v>3</v>
      </c>
      <c r="E10" s="130">
        <v>4</v>
      </c>
      <c r="G10" s="5">
        <v>66</v>
      </c>
      <c r="H10" s="5">
        <v>77</v>
      </c>
    </row>
    <row r="11" spans="1:8" x14ac:dyDescent="0.25">
      <c r="A11" s="129" t="s">
        <v>37</v>
      </c>
      <c r="B11" s="129" t="s">
        <v>20</v>
      </c>
      <c r="C11" s="130">
        <v>5</v>
      </c>
      <c r="D11" s="130">
        <v>2</v>
      </c>
      <c r="E11" s="130">
        <v>7</v>
      </c>
    </row>
    <row r="12" spans="1:8" x14ac:dyDescent="0.25">
      <c r="A12" s="129" t="s">
        <v>39</v>
      </c>
      <c r="B12" s="129" t="s">
        <v>40</v>
      </c>
      <c r="C12" s="130">
        <v>4</v>
      </c>
      <c r="D12" s="130">
        <v>1</v>
      </c>
      <c r="E12" s="130">
        <v>5</v>
      </c>
    </row>
    <row r="13" spans="1:8" x14ac:dyDescent="0.25">
      <c r="A13" s="129" t="s">
        <v>41</v>
      </c>
      <c r="B13" s="129" t="s">
        <v>18</v>
      </c>
      <c r="C13" s="130">
        <v>1</v>
      </c>
      <c r="D13" s="131"/>
      <c r="E13" s="130">
        <v>1</v>
      </c>
    </row>
    <row r="14" spans="1:8" x14ac:dyDescent="0.25">
      <c r="A14" s="129" t="s">
        <v>43</v>
      </c>
      <c r="B14" s="129" t="s">
        <v>40</v>
      </c>
      <c r="C14" s="130">
        <v>14</v>
      </c>
      <c r="D14" s="130">
        <v>8</v>
      </c>
      <c r="E14" s="130">
        <v>22</v>
      </c>
    </row>
    <row r="15" spans="1:8" x14ac:dyDescent="0.25">
      <c r="A15" s="129" t="s">
        <v>45</v>
      </c>
      <c r="B15" s="129" t="s">
        <v>18</v>
      </c>
      <c r="C15" s="130">
        <v>1</v>
      </c>
      <c r="D15" s="130">
        <v>5</v>
      </c>
      <c r="E15" s="130">
        <v>6</v>
      </c>
    </row>
    <row r="16" spans="1:8" x14ac:dyDescent="0.25">
      <c r="A16" s="129" t="s">
        <v>46</v>
      </c>
      <c r="B16" s="129" t="s">
        <v>40</v>
      </c>
      <c r="C16" s="130">
        <v>5</v>
      </c>
      <c r="D16" s="130">
        <v>6</v>
      </c>
      <c r="E16" s="130">
        <v>11</v>
      </c>
    </row>
    <row r="17" spans="1:5" x14ac:dyDescent="0.25">
      <c r="A17" s="129" t="s">
        <v>51</v>
      </c>
      <c r="B17" s="129" t="s">
        <v>18</v>
      </c>
      <c r="C17" s="130">
        <v>12</v>
      </c>
      <c r="D17" s="130">
        <v>11</v>
      </c>
      <c r="E17" s="130">
        <v>23</v>
      </c>
    </row>
    <row r="18" spans="1:5" x14ac:dyDescent="0.25">
      <c r="A18" s="129" t="s">
        <v>52</v>
      </c>
      <c r="B18" s="129" t="s">
        <v>40</v>
      </c>
      <c r="C18" s="130">
        <v>3</v>
      </c>
      <c r="D18" s="130">
        <v>5</v>
      </c>
      <c r="E18" s="130">
        <v>8</v>
      </c>
    </row>
    <row r="19" spans="1:5" x14ac:dyDescent="0.25">
      <c r="A19" s="129" t="s">
        <v>53</v>
      </c>
      <c r="B19" s="129" t="s">
        <v>16</v>
      </c>
      <c r="C19" s="130">
        <v>3</v>
      </c>
      <c r="D19" s="130">
        <v>4</v>
      </c>
      <c r="E19" s="130">
        <v>7</v>
      </c>
    </row>
    <row r="20" spans="1:5" x14ac:dyDescent="0.25">
      <c r="A20" s="129" t="s">
        <v>55</v>
      </c>
      <c r="B20" s="129" t="s">
        <v>20</v>
      </c>
      <c r="C20" s="130">
        <v>1</v>
      </c>
      <c r="D20" s="130">
        <v>6</v>
      </c>
      <c r="E20" s="130">
        <v>7</v>
      </c>
    </row>
    <row r="21" spans="1:5" x14ac:dyDescent="0.25">
      <c r="A21" s="115" t="s">
        <v>12</v>
      </c>
      <c r="B21" s="5"/>
      <c r="C21" s="5">
        <f t="shared" ref="C21:D21" si="0">SUM(C2:C20)</f>
        <v>66</v>
      </c>
      <c r="D21" s="5">
        <f t="shared" si="0"/>
        <v>77</v>
      </c>
      <c r="E21" s="5">
        <f>SUM(E2:E20)</f>
        <v>143</v>
      </c>
    </row>
    <row r="22" spans="1:5" x14ac:dyDescent="0.25">
      <c r="A22" s="126" t="s">
        <v>505</v>
      </c>
      <c r="B22" s="5"/>
      <c r="C22" s="41">
        <f>C21/$E$21</f>
        <v>0.46153846153846156</v>
      </c>
      <c r="D22" s="41">
        <f t="shared" ref="D22:E22" si="1">D21/$E$21</f>
        <v>0.53846153846153844</v>
      </c>
      <c r="E22" s="41">
        <f t="shared" si="1"/>
        <v>1</v>
      </c>
    </row>
    <row r="24" spans="1:5" x14ac:dyDescent="0.25">
      <c r="A24" s="128" t="s">
        <v>13</v>
      </c>
      <c r="B24" s="128" t="s">
        <v>14</v>
      </c>
      <c r="C24" s="128" t="s">
        <v>98</v>
      </c>
      <c r="D24" s="128" t="s">
        <v>99</v>
      </c>
      <c r="E24" s="128" t="s">
        <v>12</v>
      </c>
    </row>
    <row r="25" spans="1:5" x14ac:dyDescent="0.25">
      <c r="A25" s="129" t="s">
        <v>15</v>
      </c>
      <c r="B25" s="129" t="s">
        <v>16</v>
      </c>
      <c r="C25" s="131"/>
      <c r="D25" s="130">
        <v>2</v>
      </c>
      <c r="E25" s="130">
        <v>2</v>
      </c>
    </row>
    <row r="26" spans="1:5" x14ac:dyDescent="0.25">
      <c r="A26" s="129" t="s">
        <v>17</v>
      </c>
      <c r="B26" s="129" t="s">
        <v>18</v>
      </c>
      <c r="C26" s="130">
        <v>2</v>
      </c>
      <c r="D26" s="131"/>
      <c r="E26" s="130">
        <v>2</v>
      </c>
    </row>
    <row r="27" spans="1:5" x14ac:dyDescent="0.25">
      <c r="A27" s="129" t="s">
        <v>19</v>
      </c>
      <c r="B27" s="129" t="s">
        <v>20</v>
      </c>
      <c r="C27" s="130">
        <v>1</v>
      </c>
      <c r="D27" s="130">
        <v>6</v>
      </c>
      <c r="E27" s="130">
        <v>7</v>
      </c>
    </row>
    <row r="28" spans="1:5" x14ac:dyDescent="0.25">
      <c r="A28" s="129" t="s">
        <v>22</v>
      </c>
      <c r="B28" s="129" t="s">
        <v>20</v>
      </c>
      <c r="C28" s="131"/>
      <c r="D28" s="130">
        <v>4</v>
      </c>
      <c r="E28" s="130">
        <v>4</v>
      </c>
    </row>
    <row r="29" spans="1:5" x14ac:dyDescent="0.25">
      <c r="A29" s="129" t="s">
        <v>23</v>
      </c>
      <c r="B29" s="129" t="s">
        <v>24</v>
      </c>
      <c r="C29" s="131"/>
      <c r="D29" s="130">
        <v>5</v>
      </c>
      <c r="E29" s="130">
        <v>5</v>
      </c>
    </row>
    <row r="30" spans="1:5" x14ac:dyDescent="0.25">
      <c r="A30" s="129" t="s">
        <v>25</v>
      </c>
      <c r="B30" s="129" t="s">
        <v>18</v>
      </c>
      <c r="C30" s="130">
        <v>10</v>
      </c>
      <c r="D30" s="130">
        <v>1</v>
      </c>
      <c r="E30" s="130">
        <v>11</v>
      </c>
    </row>
    <row r="31" spans="1:5" x14ac:dyDescent="0.25">
      <c r="A31" s="129" t="s">
        <v>29</v>
      </c>
      <c r="B31" s="129" t="s">
        <v>18</v>
      </c>
      <c r="C31" s="130">
        <v>3</v>
      </c>
      <c r="D31" s="130">
        <v>7</v>
      </c>
      <c r="E31" s="130">
        <v>10</v>
      </c>
    </row>
    <row r="32" spans="1:5" x14ac:dyDescent="0.25">
      <c r="A32" s="129" t="s">
        <v>33</v>
      </c>
      <c r="B32" s="129" t="s">
        <v>24</v>
      </c>
      <c r="C32" s="131"/>
      <c r="D32" s="130">
        <v>1</v>
      </c>
      <c r="E32" s="130">
        <v>1</v>
      </c>
    </row>
    <row r="33" spans="1:5" x14ac:dyDescent="0.25">
      <c r="A33" s="129" t="s">
        <v>36</v>
      </c>
      <c r="B33" s="129" t="s">
        <v>16</v>
      </c>
      <c r="C33" s="130">
        <v>1</v>
      </c>
      <c r="D33" s="130">
        <v>3</v>
      </c>
      <c r="E33" s="130">
        <v>4</v>
      </c>
    </row>
    <row r="34" spans="1:5" x14ac:dyDescent="0.25">
      <c r="A34" s="129" t="s">
        <v>37</v>
      </c>
      <c r="B34" s="129" t="s">
        <v>20</v>
      </c>
      <c r="C34" s="130">
        <v>5</v>
      </c>
      <c r="D34" s="130">
        <v>2</v>
      </c>
      <c r="E34" s="130">
        <v>7</v>
      </c>
    </row>
    <row r="35" spans="1:5" x14ac:dyDescent="0.25">
      <c r="A35" s="129" t="s">
        <v>39</v>
      </c>
      <c r="B35" s="129" t="s">
        <v>40</v>
      </c>
      <c r="C35" s="130">
        <v>4</v>
      </c>
      <c r="D35" s="130">
        <v>1</v>
      </c>
      <c r="E35" s="130">
        <v>5</v>
      </c>
    </row>
    <row r="36" spans="1:5" x14ac:dyDescent="0.25">
      <c r="A36" s="129" t="s">
        <v>41</v>
      </c>
      <c r="B36" s="129" t="s">
        <v>18</v>
      </c>
      <c r="C36" s="130">
        <v>1</v>
      </c>
      <c r="D36" s="131"/>
      <c r="E36" s="130">
        <v>1</v>
      </c>
    </row>
    <row r="37" spans="1:5" x14ac:dyDescent="0.25">
      <c r="A37" s="129" t="s">
        <v>43</v>
      </c>
      <c r="B37" s="129" t="s">
        <v>40</v>
      </c>
      <c r="C37" s="130">
        <v>14</v>
      </c>
      <c r="D37" s="130">
        <v>8</v>
      </c>
      <c r="E37" s="130">
        <v>22</v>
      </c>
    </row>
    <row r="38" spans="1:5" x14ac:dyDescent="0.25">
      <c r="A38" s="129" t="s">
        <v>45</v>
      </c>
      <c r="B38" s="129" t="s">
        <v>18</v>
      </c>
      <c r="C38" s="130">
        <v>1</v>
      </c>
      <c r="D38" s="130">
        <v>5</v>
      </c>
      <c r="E38" s="130">
        <v>6</v>
      </c>
    </row>
    <row r="39" spans="1:5" x14ac:dyDescent="0.25">
      <c r="A39" s="129" t="s">
        <v>46</v>
      </c>
      <c r="B39" s="129" t="s">
        <v>40</v>
      </c>
      <c r="C39" s="130">
        <v>5</v>
      </c>
      <c r="D39" s="130">
        <v>6</v>
      </c>
      <c r="E39" s="130">
        <v>11</v>
      </c>
    </row>
    <row r="40" spans="1:5" x14ac:dyDescent="0.25">
      <c r="A40" s="129" t="s">
        <v>51</v>
      </c>
      <c r="B40" s="129" t="s">
        <v>18</v>
      </c>
      <c r="C40" s="130">
        <v>12</v>
      </c>
      <c r="D40" s="130">
        <v>11</v>
      </c>
      <c r="E40" s="130">
        <v>23</v>
      </c>
    </row>
    <row r="41" spans="1:5" x14ac:dyDescent="0.25">
      <c r="A41" s="129" t="s">
        <v>52</v>
      </c>
      <c r="B41" s="129" t="s">
        <v>40</v>
      </c>
      <c r="C41" s="130">
        <v>3</v>
      </c>
      <c r="D41" s="130">
        <v>5</v>
      </c>
      <c r="E41" s="130">
        <v>8</v>
      </c>
    </row>
    <row r="42" spans="1:5" x14ac:dyDescent="0.25">
      <c r="A42" s="129" t="s">
        <v>53</v>
      </c>
      <c r="B42" s="129" t="s">
        <v>16</v>
      </c>
      <c r="C42" s="130">
        <v>3</v>
      </c>
      <c r="D42" s="130">
        <v>4</v>
      </c>
      <c r="E42" s="130">
        <v>7</v>
      </c>
    </row>
    <row r="43" spans="1:5" x14ac:dyDescent="0.25">
      <c r="A43" s="129" t="s">
        <v>55</v>
      </c>
      <c r="B43" s="129" t="s">
        <v>20</v>
      </c>
      <c r="C43" s="130">
        <v>1</v>
      </c>
      <c r="D43" s="130">
        <v>6</v>
      </c>
      <c r="E43" s="130">
        <v>7</v>
      </c>
    </row>
  </sheetData>
  <sortState ref="A2:E20">
    <sortCondition ref="B2:B20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opLeftCell="A10" workbookViewId="0">
      <selection activeCell="M1" sqref="M1:N6"/>
    </sheetView>
  </sheetViews>
  <sheetFormatPr defaultRowHeight="15" x14ac:dyDescent="0.25"/>
  <sheetData>
    <row r="1" spans="1:14" x14ac:dyDescent="0.25">
      <c r="A1" s="9" t="s">
        <v>58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12</v>
      </c>
      <c r="H1" s="9" t="s">
        <v>67</v>
      </c>
      <c r="I1" s="9" t="s">
        <v>3</v>
      </c>
      <c r="K1" t="str">
        <f>A1</f>
        <v>stateOrigin</v>
      </c>
      <c r="L1" t="str">
        <f>H1</f>
        <v>Percent</v>
      </c>
      <c r="M1" t="str">
        <f>A1</f>
        <v>stateOrigin</v>
      </c>
      <c r="N1" t="str">
        <f>I1</f>
        <v>National</v>
      </c>
    </row>
    <row r="2" spans="1:14" x14ac:dyDescent="0.25">
      <c r="A2" s="10" t="s">
        <v>1</v>
      </c>
      <c r="B2" s="11">
        <v>470</v>
      </c>
      <c r="C2" s="12"/>
      <c r="D2" s="11">
        <v>84</v>
      </c>
      <c r="E2" s="11">
        <v>9</v>
      </c>
      <c r="F2" s="11">
        <v>1</v>
      </c>
      <c r="G2" s="11">
        <v>564</v>
      </c>
      <c r="H2" s="13">
        <f>G2/$G$7</f>
        <v>0.20896628380881807</v>
      </c>
      <c r="I2" s="13">
        <f>D2/$D$7</f>
        <v>7.9923882017126552E-2</v>
      </c>
      <c r="K2" t="str">
        <f t="shared" ref="K2:K6" si="0">A2</f>
        <v>Chuuk</v>
      </c>
      <c r="L2" s="13">
        <f t="shared" ref="L2:L6" si="1">H2</f>
        <v>0.20896628380881807</v>
      </c>
      <c r="M2" t="str">
        <f t="shared" ref="M2:M6" si="2">A2</f>
        <v>Chuuk</v>
      </c>
      <c r="N2" s="13">
        <f t="shared" ref="N2:N6" si="3">I2</f>
        <v>7.9923882017126552E-2</v>
      </c>
    </row>
    <row r="3" spans="1:14" x14ac:dyDescent="0.25">
      <c r="A3" s="10" t="s">
        <v>2</v>
      </c>
      <c r="B3" s="12"/>
      <c r="C3" s="11">
        <v>214</v>
      </c>
      <c r="D3" s="11">
        <v>57</v>
      </c>
      <c r="E3" s="12"/>
      <c r="F3" s="11">
        <v>1</v>
      </c>
      <c r="G3" s="11">
        <v>272</v>
      </c>
      <c r="H3" s="13">
        <f t="shared" ref="H3:H7" si="4">G3/$G$7</f>
        <v>0.10077806595035198</v>
      </c>
      <c r="I3" s="13">
        <f t="shared" ref="I3:I7" si="5">D3/$D$7</f>
        <v>5.423406279733587E-2</v>
      </c>
      <c r="K3" t="str">
        <f t="shared" si="0"/>
        <v>Kosrae</v>
      </c>
      <c r="L3" s="13">
        <f t="shared" si="1"/>
        <v>0.10077806595035198</v>
      </c>
      <c r="M3" t="str">
        <f t="shared" si="2"/>
        <v>Kosrae</v>
      </c>
      <c r="N3" s="13">
        <f t="shared" si="3"/>
        <v>5.423406279733587E-2</v>
      </c>
    </row>
    <row r="4" spans="1:14" x14ac:dyDescent="0.25">
      <c r="A4" s="10" t="s">
        <v>4</v>
      </c>
      <c r="B4" s="11">
        <v>9</v>
      </c>
      <c r="C4" s="11">
        <v>3</v>
      </c>
      <c r="D4" s="11">
        <v>800</v>
      </c>
      <c r="E4" s="11">
        <v>727</v>
      </c>
      <c r="F4" s="11">
        <v>1</v>
      </c>
      <c r="G4" s="11">
        <v>1540</v>
      </c>
      <c r="H4" s="13">
        <f t="shared" si="4"/>
        <v>0.570581696924787</v>
      </c>
      <c r="I4" s="13">
        <f t="shared" si="5"/>
        <v>0.76117982873453849</v>
      </c>
      <c r="K4" t="str">
        <f t="shared" si="0"/>
        <v>Pohnpei</v>
      </c>
      <c r="L4" s="13">
        <f t="shared" si="1"/>
        <v>0.570581696924787</v>
      </c>
      <c r="M4" t="str">
        <f t="shared" si="2"/>
        <v>Pohnpei</v>
      </c>
      <c r="N4" s="13">
        <f t="shared" si="3"/>
        <v>0.76117982873453849</v>
      </c>
    </row>
    <row r="5" spans="1:14" x14ac:dyDescent="0.25">
      <c r="A5" s="10" t="s">
        <v>5</v>
      </c>
      <c r="B5" s="12"/>
      <c r="C5" s="12"/>
      <c r="D5" s="11">
        <v>103</v>
      </c>
      <c r="E5" s="11">
        <v>6</v>
      </c>
      <c r="F5" s="11">
        <v>205</v>
      </c>
      <c r="G5" s="11">
        <v>314</v>
      </c>
      <c r="H5" s="13">
        <f t="shared" si="4"/>
        <v>0.11633938495739163</v>
      </c>
      <c r="I5" s="13">
        <f t="shared" si="5"/>
        <v>9.800190294957184E-2</v>
      </c>
      <c r="K5" t="str">
        <f t="shared" si="0"/>
        <v>Yap</v>
      </c>
      <c r="L5" s="13">
        <f t="shared" si="1"/>
        <v>0.11633938495739163</v>
      </c>
      <c r="M5" t="str">
        <f t="shared" si="2"/>
        <v>Yap</v>
      </c>
      <c r="N5" s="13">
        <f t="shared" si="3"/>
        <v>9.800190294957184E-2</v>
      </c>
    </row>
    <row r="6" spans="1:14" x14ac:dyDescent="0.25">
      <c r="A6" s="10" t="s">
        <v>66</v>
      </c>
      <c r="B6" s="12">
        <f>SUM(B8:B14)</f>
        <v>0</v>
      </c>
      <c r="C6" s="12">
        <f t="shared" ref="C6:G6" si="6">SUM(C8:C14)</f>
        <v>1</v>
      </c>
      <c r="D6" s="12">
        <f t="shared" si="6"/>
        <v>7</v>
      </c>
      <c r="E6" s="12">
        <f t="shared" si="6"/>
        <v>0</v>
      </c>
      <c r="F6" s="12">
        <f t="shared" si="6"/>
        <v>1</v>
      </c>
      <c r="G6" s="12">
        <f t="shared" si="6"/>
        <v>9</v>
      </c>
      <c r="H6" s="13">
        <f t="shared" si="4"/>
        <v>3.3345683586513525E-3</v>
      </c>
      <c r="I6" s="13">
        <f t="shared" si="5"/>
        <v>6.6603235014272124E-3</v>
      </c>
      <c r="K6" t="str">
        <f t="shared" si="0"/>
        <v>Other</v>
      </c>
      <c r="L6" s="13">
        <f t="shared" si="1"/>
        <v>3.3345683586513525E-3</v>
      </c>
      <c r="M6" t="str">
        <f t="shared" si="2"/>
        <v>Other</v>
      </c>
      <c r="N6" s="13">
        <f t="shared" si="3"/>
        <v>6.6603235014272124E-3</v>
      </c>
    </row>
    <row r="7" spans="1:14" x14ac:dyDescent="0.25">
      <c r="A7" s="10" t="s">
        <v>12</v>
      </c>
      <c r="B7" s="12">
        <f>SUM(B2:B6)</f>
        <v>479</v>
      </c>
      <c r="C7" s="12">
        <f t="shared" ref="C7:G7" si="7">SUM(C2:C6)</f>
        <v>218</v>
      </c>
      <c r="D7" s="12">
        <f t="shared" si="7"/>
        <v>1051</v>
      </c>
      <c r="E7" s="12">
        <f t="shared" si="7"/>
        <v>742</v>
      </c>
      <c r="F7" s="12">
        <f t="shared" si="7"/>
        <v>209</v>
      </c>
      <c r="G7" s="12">
        <f t="shared" si="7"/>
        <v>2699</v>
      </c>
      <c r="H7" s="13">
        <f t="shared" si="4"/>
        <v>1</v>
      </c>
      <c r="I7" s="13">
        <f t="shared" si="5"/>
        <v>1</v>
      </c>
    </row>
    <row r="8" spans="1:14" x14ac:dyDescent="0.25">
      <c r="A8" s="10" t="s">
        <v>59</v>
      </c>
      <c r="B8" s="12"/>
      <c r="C8" s="12"/>
      <c r="D8" s="11">
        <v>1</v>
      </c>
      <c r="E8" s="12"/>
      <c r="F8" s="12"/>
      <c r="G8" s="11">
        <v>1</v>
      </c>
    </row>
    <row r="9" spans="1:14" x14ac:dyDescent="0.25">
      <c r="A9" s="10" t="s">
        <v>60</v>
      </c>
      <c r="B9" s="12"/>
      <c r="C9" s="12"/>
      <c r="D9" s="11">
        <v>1</v>
      </c>
      <c r="E9" s="12"/>
      <c r="F9" s="12"/>
      <c r="G9" s="11">
        <v>1</v>
      </c>
    </row>
    <row r="10" spans="1:14" x14ac:dyDescent="0.25">
      <c r="A10" s="10" t="s">
        <v>61</v>
      </c>
      <c r="B10" s="12"/>
      <c r="C10" s="12"/>
      <c r="D10" s="11">
        <v>2</v>
      </c>
      <c r="E10" s="12"/>
      <c r="F10" s="12"/>
      <c r="G10" s="11">
        <v>2</v>
      </c>
    </row>
    <row r="11" spans="1:14" x14ac:dyDescent="0.25">
      <c r="A11" s="10" t="s">
        <v>62</v>
      </c>
      <c r="B11" s="12"/>
      <c r="C11" s="11">
        <v>1</v>
      </c>
      <c r="D11" s="11">
        <v>1</v>
      </c>
      <c r="E11" s="12"/>
      <c r="F11" s="12"/>
      <c r="G11" s="11">
        <v>2</v>
      </c>
    </row>
    <row r="12" spans="1:14" x14ac:dyDescent="0.25">
      <c r="A12" s="10" t="s">
        <v>63</v>
      </c>
      <c r="B12" s="12"/>
      <c r="C12" s="12"/>
      <c r="D12" s="12"/>
      <c r="E12" s="12"/>
      <c r="F12" s="11">
        <v>1</v>
      </c>
      <c r="G12" s="11">
        <v>1</v>
      </c>
    </row>
    <row r="13" spans="1:14" x14ac:dyDescent="0.25">
      <c r="A13" s="10" t="s">
        <v>64</v>
      </c>
      <c r="B13" s="12"/>
      <c r="C13" s="12"/>
      <c r="D13" s="11">
        <v>1</v>
      </c>
      <c r="E13" s="12"/>
      <c r="F13" s="12"/>
      <c r="G13" s="11">
        <v>1</v>
      </c>
    </row>
    <row r="14" spans="1:14" x14ac:dyDescent="0.25">
      <c r="A14" s="10" t="s">
        <v>65</v>
      </c>
      <c r="B14" s="12"/>
      <c r="C14" s="12"/>
      <c r="D14" s="11">
        <v>1</v>
      </c>
      <c r="E14" s="12"/>
      <c r="F14" s="12"/>
      <c r="G14" s="11">
        <v>1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6" workbookViewId="0">
      <selection activeCell="A27" sqref="A27:I51"/>
    </sheetView>
  </sheetViews>
  <sheetFormatPr defaultRowHeight="15" x14ac:dyDescent="0.25"/>
  <sheetData>
    <row r="1" spans="1:8" x14ac:dyDescent="0.25">
      <c r="A1" s="120" t="s">
        <v>489</v>
      </c>
      <c r="B1" s="120" t="s">
        <v>14</v>
      </c>
      <c r="C1" s="121" t="s">
        <v>1</v>
      </c>
      <c r="D1" s="121" t="s">
        <v>2</v>
      </c>
      <c r="E1" s="120" t="s">
        <v>62</v>
      </c>
      <c r="F1" s="121" t="s">
        <v>4</v>
      </c>
      <c r="G1" s="121" t="s">
        <v>5</v>
      </c>
      <c r="H1" s="120" t="s">
        <v>81</v>
      </c>
    </row>
    <row r="2" spans="1:8" x14ac:dyDescent="0.25">
      <c r="A2" s="122" t="s">
        <v>495</v>
      </c>
      <c r="B2" s="122" t="s">
        <v>40</v>
      </c>
      <c r="C2" s="123">
        <v>2</v>
      </c>
      <c r="D2" s="124"/>
      <c r="E2" s="124"/>
      <c r="F2" s="123">
        <v>3</v>
      </c>
      <c r="G2" s="124"/>
      <c r="H2" s="123">
        <v>5</v>
      </c>
    </row>
    <row r="3" spans="1:8" x14ac:dyDescent="0.25">
      <c r="A3" s="122" t="s">
        <v>490</v>
      </c>
      <c r="B3" s="122" t="s">
        <v>40</v>
      </c>
      <c r="C3" s="123">
        <v>1</v>
      </c>
      <c r="D3" s="123">
        <v>3</v>
      </c>
      <c r="E3" s="124"/>
      <c r="F3" s="123">
        <v>17</v>
      </c>
      <c r="G3" s="123">
        <v>1</v>
      </c>
      <c r="H3" s="123">
        <v>22</v>
      </c>
    </row>
    <row r="4" spans="1:8" x14ac:dyDescent="0.25">
      <c r="A4" s="122" t="s">
        <v>496</v>
      </c>
      <c r="B4" s="122" t="s">
        <v>40</v>
      </c>
      <c r="C4" s="124"/>
      <c r="D4" s="124"/>
      <c r="E4" s="124"/>
      <c r="F4" s="123">
        <v>10</v>
      </c>
      <c r="G4" s="123">
        <v>1</v>
      </c>
      <c r="H4" s="123">
        <v>11</v>
      </c>
    </row>
    <row r="5" spans="1:8" x14ac:dyDescent="0.25">
      <c r="A5" s="122" t="s">
        <v>493</v>
      </c>
      <c r="B5" s="122" t="s">
        <v>40</v>
      </c>
      <c r="C5" s="124"/>
      <c r="D5" s="124"/>
      <c r="E5" s="124"/>
      <c r="F5" s="123">
        <v>8</v>
      </c>
      <c r="G5" s="124"/>
      <c r="H5" s="123">
        <v>8</v>
      </c>
    </row>
    <row r="6" spans="1:8" x14ac:dyDescent="0.25">
      <c r="A6" s="122" t="s">
        <v>498</v>
      </c>
      <c r="B6" s="122" t="s">
        <v>24</v>
      </c>
      <c r="C6" s="124"/>
      <c r="D6" s="124"/>
      <c r="E6" s="124"/>
      <c r="F6" s="123">
        <v>4</v>
      </c>
      <c r="G6" s="123">
        <v>1</v>
      </c>
      <c r="H6" s="123">
        <v>5</v>
      </c>
    </row>
    <row r="7" spans="1:8" x14ac:dyDescent="0.25">
      <c r="A7" s="122" t="s">
        <v>501</v>
      </c>
      <c r="B7" s="122" t="s">
        <v>24</v>
      </c>
      <c r="C7" s="123">
        <v>1</v>
      </c>
      <c r="D7" s="123">
        <v>1</v>
      </c>
      <c r="E7" s="124"/>
      <c r="F7" s="124"/>
      <c r="G7" s="124"/>
      <c r="H7" s="123">
        <v>2</v>
      </c>
    </row>
    <row r="8" spans="1:8" x14ac:dyDescent="0.25">
      <c r="A8" s="122" t="s">
        <v>165</v>
      </c>
      <c r="B8" s="122" t="s">
        <v>18</v>
      </c>
      <c r="C8" s="124"/>
      <c r="D8" s="124"/>
      <c r="E8" s="124"/>
      <c r="F8" s="123">
        <v>2</v>
      </c>
      <c r="G8" s="124"/>
      <c r="H8" s="123">
        <v>2</v>
      </c>
    </row>
    <row r="9" spans="1:8" x14ac:dyDescent="0.25">
      <c r="A9" s="122" t="s">
        <v>115</v>
      </c>
      <c r="B9" s="122" t="s">
        <v>18</v>
      </c>
      <c r="C9" s="124"/>
      <c r="D9" s="123">
        <v>3</v>
      </c>
      <c r="E9" s="124"/>
      <c r="F9" s="123">
        <v>5</v>
      </c>
      <c r="G9" s="123">
        <v>3</v>
      </c>
      <c r="H9" s="123">
        <v>11</v>
      </c>
    </row>
    <row r="10" spans="1:8" x14ac:dyDescent="0.25">
      <c r="A10" s="122" t="s">
        <v>491</v>
      </c>
      <c r="B10" s="122" t="s">
        <v>18</v>
      </c>
      <c r="C10" s="123">
        <v>2</v>
      </c>
      <c r="D10" s="123">
        <v>1</v>
      </c>
      <c r="E10" s="124"/>
      <c r="F10" s="123">
        <v>5</v>
      </c>
      <c r="G10" s="123">
        <v>2</v>
      </c>
      <c r="H10" s="123">
        <v>10</v>
      </c>
    </row>
    <row r="11" spans="1:8" x14ac:dyDescent="0.25">
      <c r="A11" s="122" t="s">
        <v>246</v>
      </c>
      <c r="B11" s="122" t="s">
        <v>18</v>
      </c>
      <c r="C11" s="124"/>
      <c r="D11" s="124"/>
      <c r="E11" s="124"/>
      <c r="F11" s="123">
        <v>1</v>
      </c>
      <c r="G11" s="124"/>
      <c r="H11" s="123">
        <v>1</v>
      </c>
    </row>
    <row r="12" spans="1:8" x14ac:dyDescent="0.25">
      <c r="A12" s="122" t="s">
        <v>502</v>
      </c>
      <c r="B12" s="122" t="s">
        <v>18</v>
      </c>
      <c r="C12" s="124"/>
      <c r="D12" s="123">
        <v>2</v>
      </c>
      <c r="E12" s="124"/>
      <c r="F12" s="123">
        <v>1</v>
      </c>
      <c r="G12" s="123">
        <v>3</v>
      </c>
      <c r="H12" s="123">
        <v>6</v>
      </c>
    </row>
    <row r="13" spans="1:8" x14ac:dyDescent="0.25">
      <c r="A13" s="122" t="s">
        <v>492</v>
      </c>
      <c r="B13" s="122" t="s">
        <v>18</v>
      </c>
      <c r="C13" s="123">
        <v>9</v>
      </c>
      <c r="D13" s="123">
        <v>4</v>
      </c>
      <c r="E13" s="124"/>
      <c r="F13" s="124"/>
      <c r="G13" s="123">
        <v>10</v>
      </c>
      <c r="H13" s="123">
        <v>23</v>
      </c>
    </row>
    <row r="14" spans="1:8" x14ac:dyDescent="0.25">
      <c r="A14" s="122" t="s">
        <v>503</v>
      </c>
      <c r="B14" s="122" t="s">
        <v>20</v>
      </c>
      <c r="C14" s="124"/>
      <c r="D14" s="123">
        <v>1</v>
      </c>
      <c r="E14" s="124"/>
      <c r="F14" s="123">
        <v>6</v>
      </c>
      <c r="G14" s="124"/>
      <c r="H14" s="123">
        <v>7</v>
      </c>
    </row>
    <row r="15" spans="1:8" x14ac:dyDescent="0.25">
      <c r="A15" s="122" t="s">
        <v>504</v>
      </c>
      <c r="B15" s="122" t="s">
        <v>20</v>
      </c>
      <c r="C15" s="124"/>
      <c r="D15" s="124"/>
      <c r="E15" s="124"/>
      <c r="F15" s="123">
        <v>4</v>
      </c>
      <c r="G15" s="124"/>
      <c r="H15" s="123">
        <v>4</v>
      </c>
    </row>
    <row r="16" spans="1:8" x14ac:dyDescent="0.25">
      <c r="A16" s="122" t="s">
        <v>499</v>
      </c>
      <c r="B16" s="122" t="s">
        <v>20</v>
      </c>
      <c r="C16" s="123">
        <v>1</v>
      </c>
      <c r="D16" s="124"/>
      <c r="E16" s="124"/>
      <c r="F16" s="124"/>
      <c r="G16" s="123">
        <v>6</v>
      </c>
      <c r="H16" s="123">
        <v>7</v>
      </c>
    </row>
    <row r="17" spans="1:8" x14ac:dyDescent="0.25">
      <c r="A17" s="122" t="s">
        <v>494</v>
      </c>
      <c r="B17" s="122" t="s">
        <v>20</v>
      </c>
      <c r="C17" s="124"/>
      <c r="D17" s="123">
        <v>1</v>
      </c>
      <c r="E17" s="124"/>
      <c r="F17" s="123">
        <v>5</v>
      </c>
      <c r="G17" s="123">
        <v>1</v>
      </c>
      <c r="H17" s="123">
        <v>7</v>
      </c>
    </row>
    <row r="18" spans="1:8" x14ac:dyDescent="0.25">
      <c r="A18" s="122" t="s">
        <v>111</v>
      </c>
      <c r="B18" s="122" t="s">
        <v>16</v>
      </c>
      <c r="C18" s="123">
        <v>1</v>
      </c>
      <c r="D18" s="124"/>
      <c r="E18" s="124"/>
      <c r="F18" s="123">
        <v>1</v>
      </c>
      <c r="G18" s="124"/>
      <c r="H18" s="123">
        <v>2</v>
      </c>
    </row>
    <row r="19" spans="1:8" x14ac:dyDescent="0.25">
      <c r="A19" s="122" t="s">
        <v>500</v>
      </c>
      <c r="B19" s="122" t="s">
        <v>16</v>
      </c>
      <c r="C19" s="123">
        <v>1</v>
      </c>
      <c r="D19" s="124"/>
      <c r="E19" s="124"/>
      <c r="F19" s="123">
        <v>1</v>
      </c>
      <c r="G19" s="123">
        <v>2</v>
      </c>
      <c r="H19" s="123">
        <v>4</v>
      </c>
    </row>
    <row r="20" spans="1:8" x14ac:dyDescent="0.25">
      <c r="A20" s="122" t="s">
        <v>497</v>
      </c>
      <c r="B20" s="122" t="s">
        <v>16</v>
      </c>
      <c r="C20" s="124"/>
      <c r="D20" s="124"/>
      <c r="E20" s="123">
        <v>1</v>
      </c>
      <c r="F20" s="123">
        <v>4</v>
      </c>
      <c r="G20" s="123">
        <v>2</v>
      </c>
      <c r="H20" s="123">
        <v>7</v>
      </c>
    </row>
    <row r="21" spans="1:8" x14ac:dyDescent="0.25">
      <c r="A21" s="125" t="s">
        <v>12</v>
      </c>
      <c r="B21" s="5"/>
      <c r="C21" s="5">
        <f t="shared" ref="C21:G21" si="0">SUM(C2:C20)</f>
        <v>18</v>
      </c>
      <c r="D21" s="5">
        <f t="shared" si="0"/>
        <v>16</v>
      </c>
      <c r="E21" s="5">
        <f t="shared" si="0"/>
        <v>1</v>
      </c>
      <c r="F21" s="5">
        <f t="shared" si="0"/>
        <v>77</v>
      </c>
      <c r="G21" s="5">
        <f t="shared" si="0"/>
        <v>32</v>
      </c>
      <c r="H21" s="5">
        <f>SUM(H2:H20)</f>
        <v>144</v>
      </c>
    </row>
    <row r="22" spans="1:8" x14ac:dyDescent="0.25">
      <c r="A22" s="125" t="s">
        <v>67</v>
      </c>
      <c r="B22" s="5"/>
      <c r="C22" s="41">
        <f t="shared" ref="C22:H22" si="1">C21/$H$21</f>
        <v>0.125</v>
      </c>
      <c r="D22" s="41">
        <f t="shared" si="1"/>
        <v>0.1111111111111111</v>
      </c>
      <c r="E22" s="41">
        <f t="shared" si="1"/>
        <v>6.9444444444444441E-3</v>
      </c>
      <c r="F22" s="41">
        <f t="shared" si="1"/>
        <v>0.53472222222222221</v>
      </c>
      <c r="G22" s="41">
        <f t="shared" si="1"/>
        <v>0.22222222222222221</v>
      </c>
      <c r="H22" s="41">
        <f t="shared" si="1"/>
        <v>1</v>
      </c>
    </row>
    <row r="23" spans="1:8" x14ac:dyDescent="0.25">
      <c r="C23" s="121" t="s">
        <v>1</v>
      </c>
      <c r="D23" s="121" t="s">
        <v>2</v>
      </c>
      <c r="E23" s="120" t="s">
        <v>62</v>
      </c>
      <c r="F23" s="121" t="s">
        <v>4</v>
      </c>
      <c r="G23" s="121" t="s">
        <v>5</v>
      </c>
      <c r="H23" s="120" t="s">
        <v>81</v>
      </c>
    </row>
    <row r="24" spans="1:8" x14ac:dyDescent="0.25">
      <c r="C24" s="13">
        <v>0.125</v>
      </c>
      <c r="D24" s="13">
        <v>0.1111111111111111</v>
      </c>
      <c r="E24" s="13">
        <v>6.9444444444444441E-3</v>
      </c>
      <c r="F24" s="13">
        <v>0.53472222222222221</v>
      </c>
      <c r="G24" s="13">
        <v>0.22222222222222221</v>
      </c>
      <c r="H24" s="13">
        <v>1</v>
      </c>
    </row>
    <row r="27" spans="1:8" x14ac:dyDescent="0.25">
      <c r="A27" s="132"/>
      <c r="B27" s="132"/>
      <c r="C27" s="132"/>
      <c r="D27" s="132"/>
      <c r="E27" s="132"/>
      <c r="F27" s="132"/>
      <c r="G27" s="132"/>
      <c r="H27" s="132"/>
    </row>
    <row r="28" spans="1:8" x14ac:dyDescent="0.25">
      <c r="A28" s="133"/>
      <c r="B28" s="133"/>
      <c r="C28" s="134"/>
      <c r="D28" s="135"/>
      <c r="E28" s="135"/>
      <c r="F28" s="134"/>
      <c r="G28" s="135"/>
      <c r="H28" s="134"/>
    </row>
    <row r="29" spans="1:8" x14ac:dyDescent="0.25">
      <c r="A29" s="133"/>
      <c r="B29" s="133"/>
      <c r="C29" s="135"/>
      <c r="D29" s="134"/>
      <c r="E29" s="135"/>
      <c r="F29" s="134"/>
      <c r="G29" s="135"/>
      <c r="H29" s="134"/>
    </row>
    <row r="30" spans="1:8" x14ac:dyDescent="0.25">
      <c r="A30" s="133"/>
      <c r="B30" s="133"/>
      <c r="C30" s="135"/>
      <c r="D30" s="135"/>
      <c r="E30" s="135"/>
      <c r="F30" s="134"/>
      <c r="G30" s="135"/>
      <c r="H30" s="134"/>
    </row>
    <row r="31" spans="1:8" x14ac:dyDescent="0.25">
      <c r="A31" s="133"/>
      <c r="B31" s="133"/>
      <c r="C31" s="135"/>
      <c r="D31" s="135"/>
      <c r="E31" s="135"/>
      <c r="F31" s="134"/>
      <c r="G31" s="135"/>
      <c r="H31" s="134"/>
    </row>
    <row r="32" spans="1:8" x14ac:dyDescent="0.25">
      <c r="A32" s="133"/>
      <c r="B32" s="133"/>
      <c r="C32" s="135"/>
      <c r="D32" s="135"/>
      <c r="E32" s="135"/>
      <c r="F32" s="134"/>
      <c r="G32" s="134"/>
      <c r="H32" s="134"/>
    </row>
    <row r="33" spans="1:8" x14ac:dyDescent="0.25">
      <c r="A33" s="133"/>
      <c r="B33" s="133"/>
      <c r="C33" s="135"/>
      <c r="D33" s="134"/>
      <c r="E33" s="135"/>
      <c r="F33" s="134"/>
      <c r="G33" s="134"/>
      <c r="H33" s="134"/>
    </row>
    <row r="34" spans="1:8" x14ac:dyDescent="0.25">
      <c r="A34" s="133"/>
      <c r="B34" s="133"/>
      <c r="C34" s="134"/>
      <c r="D34" s="134"/>
      <c r="E34" s="135"/>
      <c r="F34" s="134"/>
      <c r="G34" s="134"/>
      <c r="H34" s="134"/>
    </row>
    <row r="35" spans="1:8" x14ac:dyDescent="0.25">
      <c r="A35" s="133"/>
      <c r="B35" s="133"/>
      <c r="C35" s="135"/>
      <c r="D35" s="134"/>
      <c r="E35" s="135"/>
      <c r="F35" s="135"/>
      <c r="G35" s="135"/>
      <c r="H35" s="134"/>
    </row>
    <row r="36" spans="1:8" x14ac:dyDescent="0.25">
      <c r="A36" s="133"/>
      <c r="B36" s="133"/>
      <c r="C36" s="134"/>
      <c r="D36" s="135"/>
      <c r="E36" s="135"/>
      <c r="F36" s="134"/>
      <c r="G36" s="134"/>
      <c r="H36" s="134"/>
    </row>
    <row r="37" spans="1:8" x14ac:dyDescent="0.25">
      <c r="A37" s="133"/>
      <c r="B37" s="133"/>
      <c r="C37" s="134"/>
      <c r="D37" s="135"/>
      <c r="E37" s="135"/>
      <c r="F37" s="135"/>
      <c r="G37" s="134"/>
      <c r="H37" s="134"/>
    </row>
    <row r="38" spans="1:8" x14ac:dyDescent="0.25">
      <c r="A38" s="133"/>
      <c r="B38" s="133"/>
      <c r="C38" s="134"/>
      <c r="D38" s="135"/>
      <c r="E38" s="135"/>
      <c r="F38" s="134"/>
      <c r="G38" s="135"/>
      <c r="H38" s="134"/>
    </row>
    <row r="39" spans="1:8" x14ac:dyDescent="0.25">
      <c r="A39" s="133"/>
      <c r="B39" s="133"/>
      <c r="C39" s="135"/>
      <c r="D39" s="135"/>
      <c r="E39" s="135"/>
      <c r="F39" s="134"/>
      <c r="G39" s="135"/>
      <c r="H39" s="134"/>
    </row>
    <row r="40" spans="1:8" x14ac:dyDescent="0.25">
      <c r="A40" s="133"/>
      <c r="B40" s="133"/>
      <c r="C40" s="134"/>
      <c r="D40" s="134"/>
      <c r="E40" s="135"/>
      <c r="F40" s="134"/>
      <c r="G40" s="134"/>
      <c r="H40" s="134"/>
    </row>
    <row r="41" spans="1:8" x14ac:dyDescent="0.25">
      <c r="A41" s="133"/>
      <c r="B41" s="133"/>
      <c r="C41" s="135"/>
      <c r="D41" s="135"/>
      <c r="E41" s="135"/>
      <c r="F41" s="134"/>
      <c r="G41" s="134"/>
      <c r="H41" s="134"/>
    </row>
    <row r="42" spans="1:8" x14ac:dyDescent="0.25">
      <c r="A42" s="133"/>
      <c r="B42" s="133"/>
      <c r="C42" s="135"/>
      <c r="D42" s="134"/>
      <c r="E42" s="135"/>
      <c r="F42" s="134"/>
      <c r="G42" s="134"/>
      <c r="H42" s="134"/>
    </row>
    <row r="43" spans="1:8" x14ac:dyDescent="0.25">
      <c r="A43" s="133"/>
      <c r="B43" s="133"/>
      <c r="C43" s="135"/>
      <c r="D43" s="134"/>
      <c r="E43" s="135"/>
      <c r="F43" s="134"/>
      <c r="G43" s="134"/>
      <c r="H43" s="134"/>
    </row>
    <row r="44" spans="1:8" x14ac:dyDescent="0.25">
      <c r="A44" s="133"/>
      <c r="B44" s="133"/>
      <c r="C44" s="134"/>
      <c r="D44" s="134"/>
      <c r="E44" s="135"/>
      <c r="F44" s="135"/>
      <c r="G44" s="134"/>
      <c r="H44" s="134"/>
    </row>
    <row r="45" spans="1:8" x14ac:dyDescent="0.25">
      <c r="A45" s="133"/>
      <c r="B45" s="133"/>
      <c r="C45" s="135"/>
      <c r="D45" s="135"/>
      <c r="E45" s="135"/>
      <c r="F45" s="134"/>
      <c r="G45" s="135"/>
      <c r="H45" s="134"/>
    </row>
    <row r="46" spans="1:8" x14ac:dyDescent="0.25">
      <c r="A46" s="133"/>
      <c r="B46" s="133"/>
      <c r="C46" s="135"/>
      <c r="D46" s="135"/>
      <c r="E46" s="134"/>
      <c r="F46" s="134"/>
      <c r="G46" s="134"/>
      <c r="H46" s="134"/>
    </row>
  </sheetData>
  <sortState ref="A2:H20">
    <sortCondition ref="B2:B20"/>
  </sortState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opLeftCell="B1" workbookViewId="0">
      <selection activeCell="J1" sqref="J1:Q22"/>
    </sheetView>
  </sheetViews>
  <sheetFormatPr defaultRowHeight="15" x14ac:dyDescent="0.25"/>
  <cols>
    <col min="10" max="10" width="38" customWidth="1"/>
  </cols>
  <sheetData>
    <row r="1" spans="1:17" x14ac:dyDescent="0.25">
      <c r="A1" s="27" t="s">
        <v>489</v>
      </c>
      <c r="B1" s="27" t="s">
        <v>14</v>
      </c>
      <c r="C1" s="27" t="s">
        <v>1</v>
      </c>
      <c r="D1" s="27" t="s">
        <v>2</v>
      </c>
      <c r="E1" s="27" t="s">
        <v>3</v>
      </c>
      <c r="F1" s="27" t="s">
        <v>4</v>
      </c>
      <c r="G1" s="27" t="s">
        <v>5</v>
      </c>
      <c r="H1" s="27" t="s">
        <v>81</v>
      </c>
      <c r="J1" s="27" t="s">
        <v>13</v>
      </c>
      <c r="K1" s="27" t="s">
        <v>14</v>
      </c>
      <c r="L1" s="27" t="s">
        <v>1</v>
      </c>
      <c r="M1" s="27" t="s">
        <v>2</v>
      </c>
      <c r="N1" s="27" t="s">
        <v>3</v>
      </c>
      <c r="O1" s="27" t="s">
        <v>4</v>
      </c>
      <c r="P1" s="27" t="s">
        <v>5</v>
      </c>
      <c r="Q1" s="27" t="s">
        <v>81</v>
      </c>
    </row>
    <row r="2" spans="1:17" x14ac:dyDescent="0.25">
      <c r="A2" s="136" t="s">
        <v>495</v>
      </c>
      <c r="B2" s="136" t="s">
        <v>40</v>
      </c>
      <c r="C2" s="137"/>
      <c r="D2" s="137"/>
      <c r="E2" s="138">
        <v>5</v>
      </c>
      <c r="F2" s="137"/>
      <c r="G2" s="137"/>
      <c r="H2" s="138">
        <v>5</v>
      </c>
      <c r="J2" s="136" t="s">
        <v>39</v>
      </c>
      <c r="K2" s="136" t="s">
        <v>40</v>
      </c>
      <c r="L2" s="137"/>
      <c r="M2" s="137"/>
      <c r="N2" s="138">
        <v>5</v>
      </c>
      <c r="O2" s="137"/>
      <c r="P2" s="137"/>
      <c r="Q2" s="138">
        <v>5</v>
      </c>
    </row>
    <row r="3" spans="1:17" x14ac:dyDescent="0.25">
      <c r="A3" s="136" t="s">
        <v>490</v>
      </c>
      <c r="B3" s="136" t="s">
        <v>40</v>
      </c>
      <c r="C3" s="137"/>
      <c r="D3" s="137"/>
      <c r="E3" s="138">
        <v>22</v>
      </c>
      <c r="F3" s="137"/>
      <c r="G3" s="137"/>
      <c r="H3" s="138">
        <v>22</v>
      </c>
      <c r="J3" s="136" t="s">
        <v>43</v>
      </c>
      <c r="K3" s="136" t="s">
        <v>40</v>
      </c>
      <c r="L3" s="137"/>
      <c r="M3" s="137"/>
      <c r="N3" s="138">
        <v>22</v>
      </c>
      <c r="O3" s="137"/>
      <c r="P3" s="137"/>
      <c r="Q3" s="138">
        <v>22</v>
      </c>
    </row>
    <row r="4" spans="1:17" x14ac:dyDescent="0.25">
      <c r="A4" s="136" t="s">
        <v>496</v>
      </c>
      <c r="B4" s="136" t="s">
        <v>40</v>
      </c>
      <c r="C4" s="137"/>
      <c r="D4" s="137"/>
      <c r="E4" s="138">
        <v>10</v>
      </c>
      <c r="F4" s="137"/>
      <c r="G4" s="137"/>
      <c r="H4" s="138">
        <v>10</v>
      </c>
      <c r="J4" s="136" t="s">
        <v>46</v>
      </c>
      <c r="K4" s="136" t="s">
        <v>40</v>
      </c>
      <c r="L4" s="137"/>
      <c r="M4" s="137"/>
      <c r="N4" s="138">
        <v>11</v>
      </c>
      <c r="O4" s="137"/>
      <c r="P4" s="137"/>
      <c r="Q4" s="138">
        <v>11</v>
      </c>
    </row>
    <row r="5" spans="1:17" x14ac:dyDescent="0.25">
      <c r="A5" s="136" t="s">
        <v>494</v>
      </c>
      <c r="B5" s="136" t="s">
        <v>40</v>
      </c>
      <c r="C5" s="137"/>
      <c r="D5" s="137"/>
      <c r="E5" s="138">
        <v>1</v>
      </c>
      <c r="F5" s="137"/>
      <c r="G5" s="137"/>
      <c r="H5" s="138">
        <v>1</v>
      </c>
      <c r="J5" s="136" t="s">
        <v>52</v>
      </c>
      <c r="K5" s="136" t="s">
        <v>40</v>
      </c>
      <c r="L5" s="137"/>
      <c r="M5" s="137"/>
      <c r="N5" s="138">
        <v>8</v>
      </c>
      <c r="O5" s="137"/>
      <c r="P5" s="137"/>
      <c r="Q5" s="138">
        <v>8</v>
      </c>
    </row>
    <row r="6" spans="1:17" x14ac:dyDescent="0.25">
      <c r="A6" s="136" t="s">
        <v>493</v>
      </c>
      <c r="B6" s="136" t="s">
        <v>40</v>
      </c>
      <c r="C6" s="137"/>
      <c r="D6" s="137"/>
      <c r="E6" s="138">
        <v>8</v>
      </c>
      <c r="F6" s="137"/>
      <c r="G6" s="137"/>
      <c r="H6" s="138">
        <v>8</v>
      </c>
      <c r="J6" s="136" t="s">
        <v>23</v>
      </c>
      <c r="K6" s="136" t="s">
        <v>24</v>
      </c>
      <c r="L6" s="137"/>
      <c r="M6" s="137"/>
      <c r="N6" s="137"/>
      <c r="O6" s="138">
        <v>5</v>
      </c>
      <c r="P6" s="137"/>
      <c r="Q6" s="138">
        <v>5</v>
      </c>
    </row>
    <row r="7" spans="1:17" x14ac:dyDescent="0.25">
      <c r="A7" s="136" t="s">
        <v>498</v>
      </c>
      <c r="B7" s="136" t="s">
        <v>24</v>
      </c>
      <c r="C7" s="137"/>
      <c r="D7" s="137"/>
      <c r="E7" s="137"/>
      <c r="F7" s="138">
        <v>5</v>
      </c>
      <c r="G7" s="137"/>
      <c r="H7" s="138">
        <v>5</v>
      </c>
      <c r="J7" s="136" t="s">
        <v>33</v>
      </c>
      <c r="K7" s="136" t="s">
        <v>24</v>
      </c>
      <c r="L7" s="137"/>
      <c r="M7" s="138">
        <v>1</v>
      </c>
      <c r="N7" s="137"/>
      <c r="O7" s="137"/>
      <c r="P7" s="137"/>
      <c r="Q7" s="138">
        <v>1</v>
      </c>
    </row>
    <row r="8" spans="1:17" x14ac:dyDescent="0.25">
      <c r="A8" s="136" t="s">
        <v>501</v>
      </c>
      <c r="B8" s="136" t="s">
        <v>24</v>
      </c>
      <c r="C8" s="137"/>
      <c r="D8" s="138">
        <v>1</v>
      </c>
      <c r="E8" s="137"/>
      <c r="F8" s="137"/>
      <c r="G8" s="137"/>
      <c r="H8" s="138">
        <v>1</v>
      </c>
      <c r="J8" s="136" t="s">
        <v>17</v>
      </c>
      <c r="K8" s="136" t="s">
        <v>18</v>
      </c>
      <c r="L8" s="137"/>
      <c r="M8" s="137"/>
      <c r="N8" s="138">
        <v>2</v>
      </c>
      <c r="O8" s="137"/>
      <c r="P8" s="137"/>
      <c r="Q8" s="138">
        <v>2</v>
      </c>
    </row>
    <row r="9" spans="1:17" x14ac:dyDescent="0.25">
      <c r="A9" s="136" t="s">
        <v>165</v>
      </c>
      <c r="B9" s="136" t="s">
        <v>18</v>
      </c>
      <c r="C9" s="137"/>
      <c r="D9" s="137"/>
      <c r="E9" s="138">
        <v>2</v>
      </c>
      <c r="F9" s="137"/>
      <c r="G9" s="137"/>
      <c r="H9" s="138">
        <v>2</v>
      </c>
      <c r="J9" s="136" t="s">
        <v>25</v>
      </c>
      <c r="K9" s="136" t="s">
        <v>18</v>
      </c>
      <c r="L9" s="137"/>
      <c r="M9" s="137"/>
      <c r="N9" s="138">
        <v>11</v>
      </c>
      <c r="O9" s="137"/>
      <c r="P9" s="137"/>
      <c r="Q9" s="138">
        <v>11</v>
      </c>
    </row>
    <row r="10" spans="1:17" x14ac:dyDescent="0.25">
      <c r="A10" s="136" t="s">
        <v>115</v>
      </c>
      <c r="B10" s="136" t="s">
        <v>18</v>
      </c>
      <c r="C10" s="137"/>
      <c r="D10" s="137"/>
      <c r="E10" s="138">
        <v>11</v>
      </c>
      <c r="F10" s="137"/>
      <c r="G10" s="137"/>
      <c r="H10" s="138">
        <v>11</v>
      </c>
      <c r="J10" s="136" t="s">
        <v>29</v>
      </c>
      <c r="K10" s="136" t="s">
        <v>18</v>
      </c>
      <c r="L10" s="137"/>
      <c r="M10" s="137"/>
      <c r="N10" s="138">
        <v>10</v>
      </c>
      <c r="O10" s="137"/>
      <c r="P10" s="137"/>
      <c r="Q10" s="138">
        <v>10</v>
      </c>
    </row>
    <row r="11" spans="1:17" x14ac:dyDescent="0.25">
      <c r="A11" s="136" t="s">
        <v>491</v>
      </c>
      <c r="B11" s="136" t="s">
        <v>18</v>
      </c>
      <c r="C11" s="137"/>
      <c r="D11" s="137"/>
      <c r="E11" s="138">
        <v>10</v>
      </c>
      <c r="F11" s="137"/>
      <c r="G11" s="137"/>
      <c r="H11" s="138">
        <v>10</v>
      </c>
      <c r="J11" s="136" t="s">
        <v>41</v>
      </c>
      <c r="K11" s="136" t="s">
        <v>18</v>
      </c>
      <c r="L11" s="137"/>
      <c r="M11" s="137"/>
      <c r="N11" s="137"/>
      <c r="O11" s="138">
        <v>1</v>
      </c>
      <c r="P11" s="137"/>
      <c r="Q11" s="138">
        <v>1</v>
      </c>
    </row>
    <row r="12" spans="1:17" x14ac:dyDescent="0.25">
      <c r="A12" s="136" t="s">
        <v>246</v>
      </c>
      <c r="B12" s="136" t="s">
        <v>18</v>
      </c>
      <c r="C12" s="137"/>
      <c r="D12" s="137"/>
      <c r="E12" s="137"/>
      <c r="F12" s="138">
        <v>1</v>
      </c>
      <c r="G12" s="137"/>
      <c r="H12" s="138">
        <v>1</v>
      </c>
      <c r="J12" s="136" t="s">
        <v>45</v>
      </c>
      <c r="K12" s="136" t="s">
        <v>18</v>
      </c>
      <c r="L12" s="137"/>
      <c r="M12" s="137"/>
      <c r="N12" s="138">
        <v>6</v>
      </c>
      <c r="O12" s="137"/>
      <c r="P12" s="137"/>
      <c r="Q12" s="138">
        <v>6</v>
      </c>
    </row>
    <row r="13" spans="1:17" x14ac:dyDescent="0.25">
      <c r="A13" s="136" t="s">
        <v>502</v>
      </c>
      <c r="B13" s="136" t="s">
        <v>18</v>
      </c>
      <c r="C13" s="137"/>
      <c r="D13" s="137"/>
      <c r="E13" s="138">
        <v>6</v>
      </c>
      <c r="F13" s="137"/>
      <c r="G13" s="137"/>
      <c r="H13" s="138">
        <v>6</v>
      </c>
      <c r="J13" s="136" t="s">
        <v>51</v>
      </c>
      <c r="K13" s="136" t="s">
        <v>18</v>
      </c>
      <c r="L13" s="138">
        <v>9</v>
      </c>
      <c r="M13" s="138">
        <v>4</v>
      </c>
      <c r="N13" s="137"/>
      <c r="O13" s="137"/>
      <c r="P13" s="138">
        <v>10</v>
      </c>
      <c r="Q13" s="138">
        <v>23</v>
      </c>
    </row>
    <row r="14" spans="1:17" x14ac:dyDescent="0.25">
      <c r="A14" s="136" t="s">
        <v>492</v>
      </c>
      <c r="B14" s="136" t="s">
        <v>18</v>
      </c>
      <c r="C14" s="138">
        <v>9</v>
      </c>
      <c r="D14" s="138">
        <v>4</v>
      </c>
      <c r="E14" s="137"/>
      <c r="F14" s="137"/>
      <c r="G14" s="138">
        <v>10</v>
      </c>
      <c r="H14" s="138">
        <v>23</v>
      </c>
      <c r="J14" s="136" t="s">
        <v>19</v>
      </c>
      <c r="K14" s="136" t="s">
        <v>20</v>
      </c>
      <c r="L14" s="137"/>
      <c r="M14" s="138">
        <v>1</v>
      </c>
      <c r="N14" s="137"/>
      <c r="O14" s="138">
        <v>6</v>
      </c>
      <c r="P14" s="137"/>
      <c r="Q14" s="138">
        <v>7</v>
      </c>
    </row>
    <row r="15" spans="1:17" x14ac:dyDescent="0.25">
      <c r="A15" s="136" t="s">
        <v>503</v>
      </c>
      <c r="B15" s="136" t="s">
        <v>20</v>
      </c>
      <c r="C15" s="137"/>
      <c r="D15" s="138">
        <v>1</v>
      </c>
      <c r="E15" s="137"/>
      <c r="F15" s="138">
        <v>6</v>
      </c>
      <c r="G15" s="137"/>
      <c r="H15" s="138">
        <v>7</v>
      </c>
      <c r="J15" s="136" t="s">
        <v>22</v>
      </c>
      <c r="K15" s="136" t="s">
        <v>20</v>
      </c>
      <c r="L15" s="137"/>
      <c r="M15" s="137"/>
      <c r="N15" s="137"/>
      <c r="O15" s="138">
        <v>4</v>
      </c>
      <c r="P15" s="137"/>
      <c r="Q15" s="138">
        <v>4</v>
      </c>
    </row>
    <row r="16" spans="1:17" x14ac:dyDescent="0.25">
      <c r="A16" s="136" t="s">
        <v>504</v>
      </c>
      <c r="B16" s="136" t="s">
        <v>20</v>
      </c>
      <c r="C16" s="137"/>
      <c r="D16" s="137"/>
      <c r="E16" s="137"/>
      <c r="F16" s="138">
        <v>4</v>
      </c>
      <c r="G16" s="137"/>
      <c r="H16" s="138">
        <v>4</v>
      </c>
      <c r="J16" s="136" t="s">
        <v>37</v>
      </c>
      <c r="K16" s="136" t="s">
        <v>20</v>
      </c>
      <c r="L16" s="138">
        <v>1</v>
      </c>
      <c r="M16" s="137"/>
      <c r="N16" s="138">
        <v>1</v>
      </c>
      <c r="O16" s="137"/>
      <c r="P16" s="138">
        <v>5</v>
      </c>
      <c r="Q16" s="138">
        <v>7</v>
      </c>
    </row>
    <row r="17" spans="1:17" x14ac:dyDescent="0.25">
      <c r="A17" s="136" t="s">
        <v>491</v>
      </c>
      <c r="B17" s="136" t="s">
        <v>20</v>
      </c>
      <c r="C17" s="137"/>
      <c r="D17" s="137"/>
      <c r="E17" s="138">
        <v>1</v>
      </c>
      <c r="F17" s="137"/>
      <c r="G17" s="137"/>
      <c r="H17" s="138">
        <v>1</v>
      </c>
      <c r="J17" s="136" t="s">
        <v>55</v>
      </c>
      <c r="K17" s="136" t="s">
        <v>20</v>
      </c>
      <c r="L17" s="137"/>
      <c r="M17" s="137"/>
      <c r="N17" s="138">
        <v>7</v>
      </c>
      <c r="O17" s="137"/>
      <c r="P17" s="137"/>
      <c r="Q17" s="138">
        <v>7</v>
      </c>
    </row>
    <row r="18" spans="1:17" x14ac:dyDescent="0.25">
      <c r="A18" s="136" t="s">
        <v>499</v>
      </c>
      <c r="B18" s="136" t="s">
        <v>20</v>
      </c>
      <c r="C18" s="138">
        <v>1</v>
      </c>
      <c r="D18" s="137"/>
      <c r="E18" s="137"/>
      <c r="F18" s="137"/>
      <c r="G18" s="138">
        <v>4</v>
      </c>
      <c r="H18" s="138">
        <v>5</v>
      </c>
      <c r="J18" s="136" t="s">
        <v>15</v>
      </c>
      <c r="K18" s="136" t="s">
        <v>16</v>
      </c>
      <c r="L18" s="137"/>
      <c r="M18" s="137"/>
      <c r="N18" s="138">
        <v>2</v>
      </c>
      <c r="O18" s="137"/>
      <c r="P18" s="137"/>
      <c r="Q18" s="138">
        <v>2</v>
      </c>
    </row>
    <row r="19" spans="1:17" x14ac:dyDescent="0.25">
      <c r="A19" s="136" t="s">
        <v>246</v>
      </c>
      <c r="B19" s="136" t="s">
        <v>20</v>
      </c>
      <c r="C19" s="137"/>
      <c r="D19" s="137"/>
      <c r="E19" s="137"/>
      <c r="F19" s="137"/>
      <c r="G19" s="138">
        <v>1</v>
      </c>
      <c r="H19" s="138">
        <v>1</v>
      </c>
      <c r="J19" s="136" t="s">
        <v>36</v>
      </c>
      <c r="K19" s="136" t="s">
        <v>16</v>
      </c>
      <c r="L19" s="137"/>
      <c r="M19" s="137"/>
      <c r="N19" s="138">
        <v>4</v>
      </c>
      <c r="O19" s="137"/>
      <c r="P19" s="137"/>
      <c r="Q19" s="138">
        <v>4</v>
      </c>
    </row>
    <row r="20" spans="1:17" x14ac:dyDescent="0.25">
      <c r="A20" s="136" t="s">
        <v>494</v>
      </c>
      <c r="B20" s="136" t="s">
        <v>20</v>
      </c>
      <c r="C20" s="137"/>
      <c r="D20" s="137"/>
      <c r="E20" s="138">
        <v>7</v>
      </c>
      <c r="F20" s="137"/>
      <c r="G20" s="137"/>
      <c r="H20" s="138">
        <v>7</v>
      </c>
      <c r="J20" s="136" t="s">
        <v>53</v>
      </c>
      <c r="K20" s="136" t="s">
        <v>16</v>
      </c>
      <c r="L20" s="137"/>
      <c r="M20" s="137"/>
      <c r="N20" s="138">
        <v>7</v>
      </c>
      <c r="O20" s="137"/>
      <c r="P20" s="137"/>
      <c r="Q20" s="138">
        <v>7</v>
      </c>
    </row>
    <row r="21" spans="1:17" x14ac:dyDescent="0.25">
      <c r="A21" s="136" t="s">
        <v>111</v>
      </c>
      <c r="B21" s="136" t="s">
        <v>16</v>
      </c>
      <c r="C21" s="137"/>
      <c r="D21" s="137"/>
      <c r="E21" s="138">
        <v>2</v>
      </c>
      <c r="F21" s="137"/>
      <c r="G21" s="137"/>
      <c r="H21" s="138">
        <v>2</v>
      </c>
      <c r="J21" s="136" t="s">
        <v>12</v>
      </c>
      <c r="K21" s="5"/>
      <c r="L21" s="5">
        <f t="shared" ref="L21:Q21" si="0">SUM(L2:L20)</f>
        <v>10</v>
      </c>
      <c r="M21" s="5">
        <f t="shared" si="0"/>
        <v>6</v>
      </c>
      <c r="N21" s="5">
        <f t="shared" si="0"/>
        <v>96</v>
      </c>
      <c r="O21" s="5">
        <f t="shared" si="0"/>
        <v>16</v>
      </c>
      <c r="P21" s="5">
        <f t="shared" si="0"/>
        <v>15</v>
      </c>
      <c r="Q21" s="5">
        <f t="shared" si="0"/>
        <v>143</v>
      </c>
    </row>
    <row r="22" spans="1:17" x14ac:dyDescent="0.25">
      <c r="A22" s="136" t="s">
        <v>500</v>
      </c>
      <c r="B22" s="136" t="s">
        <v>16</v>
      </c>
      <c r="C22" s="137"/>
      <c r="D22" s="137"/>
      <c r="E22" s="138">
        <v>4</v>
      </c>
      <c r="F22" s="137"/>
      <c r="G22" s="137"/>
      <c r="H22" s="138">
        <v>4</v>
      </c>
      <c r="J22" s="136" t="s">
        <v>67</v>
      </c>
      <c r="K22" s="5"/>
      <c r="L22" s="41">
        <f t="shared" ref="L22:Q22" si="1">L21/$Q$21</f>
        <v>6.9930069930069935E-2</v>
      </c>
      <c r="M22" s="41">
        <f t="shared" si="1"/>
        <v>4.195804195804196E-2</v>
      </c>
      <c r="N22" s="41">
        <f t="shared" si="1"/>
        <v>0.67132867132867136</v>
      </c>
      <c r="O22" s="41">
        <f t="shared" si="1"/>
        <v>0.11188811188811189</v>
      </c>
      <c r="P22" s="41">
        <f t="shared" si="1"/>
        <v>0.1048951048951049</v>
      </c>
      <c r="Q22" s="41">
        <f t="shared" si="1"/>
        <v>1</v>
      </c>
    </row>
    <row r="23" spans="1:17" x14ac:dyDescent="0.25">
      <c r="A23" s="136" t="s">
        <v>497</v>
      </c>
      <c r="B23" s="136" t="s">
        <v>16</v>
      </c>
      <c r="C23" s="137"/>
      <c r="D23" s="137"/>
      <c r="E23" s="138">
        <v>7</v>
      </c>
      <c r="F23" s="137"/>
      <c r="G23" s="137"/>
      <c r="H23" s="138">
        <v>7</v>
      </c>
    </row>
    <row r="24" spans="1:17" x14ac:dyDescent="0.25">
      <c r="A24" s="136" t="s">
        <v>12</v>
      </c>
      <c r="B24" s="5"/>
      <c r="C24" s="5">
        <f t="shared" ref="C24:G24" si="2">SUM(C2:C23)</f>
        <v>10</v>
      </c>
      <c r="D24" s="5">
        <f t="shared" si="2"/>
        <v>6</v>
      </c>
      <c r="E24" s="5">
        <f t="shared" si="2"/>
        <v>96</v>
      </c>
      <c r="F24" s="5">
        <f t="shared" si="2"/>
        <v>16</v>
      </c>
      <c r="G24" s="5">
        <f t="shared" si="2"/>
        <v>15</v>
      </c>
      <c r="H24" s="5">
        <f>SUM(H2:H23)</f>
        <v>143</v>
      </c>
    </row>
    <row r="25" spans="1:17" x14ac:dyDescent="0.25">
      <c r="A25" s="136" t="s">
        <v>67</v>
      </c>
      <c r="B25" s="5"/>
      <c r="C25" s="41">
        <f>C24/$H$24</f>
        <v>6.9930069930069935E-2</v>
      </c>
      <c r="D25" s="41">
        <f t="shared" ref="D25:H25" si="3">D24/$H$24</f>
        <v>4.195804195804196E-2</v>
      </c>
      <c r="E25" s="41">
        <f t="shared" si="3"/>
        <v>0.67132867132867136</v>
      </c>
      <c r="F25" s="41">
        <f t="shared" si="3"/>
        <v>0.11188811188811189</v>
      </c>
      <c r="G25" s="41">
        <f t="shared" si="3"/>
        <v>0.1048951048951049</v>
      </c>
      <c r="H25" s="41">
        <f t="shared" si="3"/>
        <v>1</v>
      </c>
    </row>
  </sheetData>
  <sortState ref="J2:Q22">
    <sortCondition ref="K2:K22"/>
  </sortState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G3" sqref="G3"/>
    </sheetView>
  </sheetViews>
  <sheetFormatPr defaultRowHeight="15" x14ac:dyDescent="0.25"/>
  <sheetData>
    <row r="1" spans="1:3" x14ac:dyDescent="0.25">
      <c r="A1" s="140" t="s">
        <v>58</v>
      </c>
      <c r="B1" s="140" t="s">
        <v>97</v>
      </c>
      <c r="C1" s="140"/>
    </row>
    <row r="2" spans="1:3" x14ac:dyDescent="0.25">
      <c r="A2" s="141" t="s">
        <v>1</v>
      </c>
      <c r="B2" s="142">
        <v>17</v>
      </c>
      <c r="C2" s="142"/>
    </row>
    <row r="3" spans="1:3" x14ac:dyDescent="0.25">
      <c r="A3" s="141" t="s">
        <v>2</v>
      </c>
      <c r="B3" s="142">
        <v>16</v>
      </c>
      <c r="C3" s="142"/>
    </row>
    <row r="4" spans="1:3" x14ac:dyDescent="0.25">
      <c r="A4" s="141" t="s">
        <v>66</v>
      </c>
      <c r="B4" s="142">
        <v>1</v>
      </c>
      <c r="C4" s="142"/>
    </row>
    <row r="5" spans="1:3" x14ac:dyDescent="0.25">
      <c r="A5" s="141" t="s">
        <v>4</v>
      </c>
      <c r="B5" s="142">
        <v>77</v>
      </c>
      <c r="C5" s="142"/>
    </row>
    <row r="6" spans="1:3" x14ac:dyDescent="0.25">
      <c r="A6" s="141" t="s">
        <v>5</v>
      </c>
      <c r="B6" s="142">
        <v>32</v>
      </c>
      <c r="C6" s="14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E9" sqref="E9"/>
    </sheetView>
  </sheetViews>
  <sheetFormatPr defaultRowHeight="15" x14ac:dyDescent="0.25"/>
  <sheetData>
    <row r="1" spans="1:7" x14ac:dyDescent="0.25">
      <c r="A1" s="143" t="s">
        <v>506</v>
      </c>
      <c r="B1" s="143" t="s">
        <v>97</v>
      </c>
      <c r="C1" s="143" t="s">
        <v>1</v>
      </c>
      <c r="D1" s="143" t="s">
        <v>2</v>
      </c>
      <c r="E1" s="143" t="s">
        <v>3</v>
      </c>
      <c r="F1" s="143" t="s">
        <v>4</v>
      </c>
      <c r="G1" s="143" t="s">
        <v>5</v>
      </c>
    </row>
    <row r="2" spans="1:7" x14ac:dyDescent="0.25">
      <c r="A2" s="144" t="s">
        <v>103</v>
      </c>
      <c r="B2" s="145">
        <v>2012</v>
      </c>
      <c r="C2" s="145">
        <v>353</v>
      </c>
      <c r="D2" s="145">
        <v>123</v>
      </c>
      <c r="E2" s="145">
        <v>859</v>
      </c>
      <c r="F2" s="145">
        <v>530</v>
      </c>
      <c r="G2" s="145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7" workbookViewId="0">
      <selection activeCell="I14" sqref="I14"/>
    </sheetView>
  </sheetViews>
  <sheetFormatPr defaultRowHeight="15" x14ac:dyDescent="0.25"/>
  <cols>
    <col min="1" max="1" width="16.5703125" customWidth="1"/>
    <col min="9" max="9" width="19.5703125" customWidth="1"/>
  </cols>
  <sheetData>
    <row r="1" spans="1:15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12</v>
      </c>
      <c r="I1" s="2" t="s">
        <v>0</v>
      </c>
      <c r="J1" s="2" t="s">
        <v>1</v>
      </c>
      <c r="K1" s="2" t="s">
        <v>2</v>
      </c>
      <c r="L1" s="2" t="s">
        <v>3</v>
      </c>
      <c r="M1" s="2" t="s">
        <v>4</v>
      </c>
      <c r="N1" s="2" t="s">
        <v>5</v>
      </c>
      <c r="O1" s="2" t="s">
        <v>12</v>
      </c>
    </row>
    <row r="2" spans="1:15" x14ac:dyDescent="0.25">
      <c r="A2" s="15" t="s">
        <v>9</v>
      </c>
      <c r="B2" s="79">
        <v>3908</v>
      </c>
      <c r="C2" s="79">
        <v>1511.5</v>
      </c>
      <c r="D2" s="79">
        <v>10572</v>
      </c>
      <c r="E2" s="79">
        <v>4553.5</v>
      </c>
      <c r="F2" s="79">
        <v>1520.5</v>
      </c>
      <c r="G2" s="79">
        <v>22065.5</v>
      </c>
      <c r="I2" s="3" t="s">
        <v>9</v>
      </c>
      <c r="J2" s="4">
        <v>335</v>
      </c>
      <c r="K2" s="4">
        <v>140</v>
      </c>
      <c r="L2" s="4">
        <v>857</v>
      </c>
      <c r="M2" s="4">
        <v>412</v>
      </c>
      <c r="N2" s="4">
        <v>135</v>
      </c>
      <c r="O2" s="4">
        <v>1879</v>
      </c>
    </row>
    <row r="3" spans="1:15" x14ac:dyDescent="0.25">
      <c r="A3" s="15" t="s">
        <v>10</v>
      </c>
      <c r="B3" s="79">
        <v>1757</v>
      </c>
      <c r="C3" s="79">
        <v>695.5</v>
      </c>
      <c r="D3" s="79">
        <v>1694</v>
      </c>
      <c r="E3" s="79">
        <v>3775</v>
      </c>
      <c r="F3" s="79">
        <v>802</v>
      </c>
      <c r="G3" s="79">
        <v>8723.5</v>
      </c>
      <c r="I3" s="3" t="s">
        <v>10</v>
      </c>
      <c r="J3" s="4">
        <v>125</v>
      </c>
      <c r="K3" s="4">
        <v>51</v>
      </c>
      <c r="L3" s="4">
        <v>131</v>
      </c>
      <c r="M3" s="4">
        <v>292</v>
      </c>
      <c r="N3" s="4">
        <v>55</v>
      </c>
      <c r="O3" s="4">
        <v>654</v>
      </c>
    </row>
    <row r="4" spans="1:15" x14ac:dyDescent="0.25">
      <c r="A4" s="15" t="s">
        <v>11</v>
      </c>
      <c r="B4" s="79">
        <v>183</v>
      </c>
      <c r="C4" s="79">
        <v>276.5</v>
      </c>
      <c r="D4" s="79">
        <v>692</v>
      </c>
      <c r="E4" s="79">
        <v>318.5</v>
      </c>
      <c r="F4" s="79">
        <v>220</v>
      </c>
      <c r="G4" s="79">
        <v>1690</v>
      </c>
      <c r="I4" s="3" t="s">
        <v>11</v>
      </c>
      <c r="J4" s="4">
        <v>19</v>
      </c>
      <c r="K4" s="4">
        <v>27</v>
      </c>
      <c r="L4" s="4">
        <v>63</v>
      </c>
      <c r="M4" s="4">
        <v>38</v>
      </c>
      <c r="N4" s="4">
        <v>19</v>
      </c>
      <c r="O4" s="4">
        <v>166</v>
      </c>
    </row>
    <row r="5" spans="1:15" x14ac:dyDescent="0.25">
      <c r="A5" s="15" t="s">
        <v>12</v>
      </c>
      <c r="B5" s="42">
        <f t="shared" ref="B5:F5" si="0">SUM(B2:B4)</f>
        <v>5848</v>
      </c>
      <c r="C5" s="42">
        <f t="shared" si="0"/>
        <v>2483.5</v>
      </c>
      <c r="D5" s="42">
        <f t="shared" si="0"/>
        <v>12958</v>
      </c>
      <c r="E5" s="42">
        <f t="shared" si="0"/>
        <v>8647</v>
      </c>
      <c r="F5" s="42">
        <f t="shared" si="0"/>
        <v>2542.5</v>
      </c>
      <c r="G5" s="42">
        <f>SUM(G2:G4)</f>
        <v>32479</v>
      </c>
      <c r="I5" s="3" t="s">
        <v>12</v>
      </c>
      <c r="J5" s="5">
        <f>SUM(J2:J4)</f>
        <v>479</v>
      </c>
      <c r="K5" s="5">
        <f t="shared" ref="K5:N5" si="1">SUM(K2:K4)</f>
        <v>218</v>
      </c>
      <c r="L5" s="5">
        <f t="shared" si="1"/>
        <v>1051</v>
      </c>
      <c r="M5" s="5">
        <f t="shared" si="1"/>
        <v>742</v>
      </c>
      <c r="N5" s="5">
        <f t="shared" si="1"/>
        <v>209</v>
      </c>
      <c r="O5" s="5">
        <f>SUM(O2:O4)</f>
        <v>2699</v>
      </c>
    </row>
    <row r="6" spans="1:15" x14ac:dyDescent="0.25">
      <c r="A6" s="15" t="s">
        <v>86</v>
      </c>
      <c r="B6" s="42">
        <f>B5/12</f>
        <v>487.33333333333331</v>
      </c>
      <c r="C6" s="42">
        <f t="shared" ref="C6:G6" si="2">C5/12</f>
        <v>206.95833333333334</v>
      </c>
      <c r="D6" s="42">
        <f t="shared" si="2"/>
        <v>1079.8333333333333</v>
      </c>
      <c r="E6" s="42">
        <f t="shared" si="2"/>
        <v>720.58333333333337</v>
      </c>
      <c r="F6" s="42">
        <f t="shared" si="2"/>
        <v>211.875</v>
      </c>
      <c r="G6" s="42">
        <f t="shared" si="2"/>
        <v>2706.5833333333335</v>
      </c>
      <c r="I6" s="15" t="s">
        <v>86</v>
      </c>
      <c r="J6" s="42">
        <v>487.33333333333331</v>
      </c>
      <c r="K6" s="42">
        <v>206.95833333333334</v>
      </c>
      <c r="L6" s="42">
        <v>1079.8333333333333</v>
      </c>
      <c r="M6" s="42">
        <v>720.58333333333337</v>
      </c>
      <c r="N6" s="42">
        <v>211.875</v>
      </c>
      <c r="O6" s="42">
        <v>2706.5833333333335</v>
      </c>
    </row>
    <row r="7" spans="1:15" x14ac:dyDescent="0.25">
      <c r="I7" s="15" t="s">
        <v>477</v>
      </c>
      <c r="J7" s="42">
        <f>B5/J5</f>
        <v>12.208768267223382</v>
      </c>
      <c r="K7" s="42">
        <f t="shared" ref="K7:O7" si="3">C5/K5</f>
        <v>11.392201834862385</v>
      </c>
      <c r="L7" s="42">
        <f t="shared" si="3"/>
        <v>12.329210275927688</v>
      </c>
      <c r="M7" s="42">
        <f t="shared" si="3"/>
        <v>11.653638814016173</v>
      </c>
      <c r="N7" s="42">
        <f t="shared" si="3"/>
        <v>12.165071770334928</v>
      </c>
      <c r="O7" s="42">
        <f t="shared" si="3"/>
        <v>12.033716191181918</v>
      </c>
    </row>
    <row r="10" spans="1:15" x14ac:dyDescent="0.25">
      <c r="I10" s="2"/>
      <c r="J10" s="2" t="s">
        <v>1</v>
      </c>
      <c r="K10" s="2" t="s">
        <v>2</v>
      </c>
      <c r="L10" s="2" t="s">
        <v>3</v>
      </c>
      <c r="M10" s="2" t="s">
        <v>4</v>
      </c>
      <c r="N10" s="2" t="s">
        <v>5</v>
      </c>
      <c r="O10" s="2" t="s">
        <v>442</v>
      </c>
    </row>
    <row r="11" spans="1:15" x14ac:dyDescent="0.25">
      <c r="I11" s="5" t="s">
        <v>477</v>
      </c>
      <c r="J11" s="42">
        <v>12.208768267223382</v>
      </c>
      <c r="K11" s="42">
        <v>11.392201834862385</v>
      </c>
      <c r="L11" s="42">
        <v>12.329210275927688</v>
      </c>
      <c r="M11" s="42">
        <v>11.653638814016173</v>
      </c>
      <c r="N11" s="42">
        <v>12.165071770334928</v>
      </c>
      <c r="O11" s="42">
        <v>12.033716191181918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16" workbookViewId="0">
      <selection activeCell="I22" sqref="I22"/>
    </sheetView>
  </sheetViews>
  <sheetFormatPr defaultRowHeight="15" x14ac:dyDescent="0.25"/>
  <cols>
    <col min="1" max="1" width="16.28515625" customWidth="1"/>
    <col min="2" max="2" width="11.5703125" bestFit="1" customWidth="1"/>
  </cols>
  <sheetData>
    <row r="1" spans="1:7" x14ac:dyDescent="0.25">
      <c r="A1" t="s">
        <v>68</v>
      </c>
    </row>
    <row r="2" spans="1:7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12</v>
      </c>
    </row>
    <row r="3" spans="1:7" x14ac:dyDescent="0.25">
      <c r="A3" s="3" t="s">
        <v>9</v>
      </c>
      <c r="B3" s="18">
        <v>226</v>
      </c>
      <c r="C3" s="18">
        <v>69</v>
      </c>
      <c r="D3" s="18">
        <v>698</v>
      </c>
      <c r="E3" s="18">
        <v>270</v>
      </c>
      <c r="F3" s="18">
        <v>85</v>
      </c>
      <c r="G3" s="18">
        <v>1348</v>
      </c>
    </row>
    <row r="4" spans="1:7" x14ac:dyDescent="0.25">
      <c r="A4" s="3" t="s">
        <v>10</v>
      </c>
      <c r="B4" s="18">
        <v>119</v>
      </c>
      <c r="C4" s="18">
        <v>41</v>
      </c>
      <c r="D4" s="18">
        <v>122</v>
      </c>
      <c r="E4" s="18">
        <v>245</v>
      </c>
      <c r="F4" s="18">
        <v>50</v>
      </c>
      <c r="G4" s="18">
        <v>577</v>
      </c>
    </row>
    <row r="5" spans="1:7" x14ac:dyDescent="0.25">
      <c r="A5" s="3" t="s">
        <v>11</v>
      </c>
      <c r="B5" s="18">
        <v>8</v>
      </c>
      <c r="C5" s="18">
        <v>13</v>
      </c>
      <c r="D5" s="18">
        <v>39</v>
      </c>
      <c r="E5" s="18">
        <v>15</v>
      </c>
      <c r="F5" s="18">
        <v>12</v>
      </c>
      <c r="G5" s="18">
        <v>87</v>
      </c>
    </row>
    <row r="6" spans="1:7" x14ac:dyDescent="0.25">
      <c r="A6" s="3" t="s">
        <v>12</v>
      </c>
      <c r="B6" s="5">
        <f>SUM(B3:B5)</f>
        <v>353</v>
      </c>
      <c r="C6" s="5">
        <f t="shared" ref="C6:G6" si="0">SUM(C3:C5)</f>
        <v>123</v>
      </c>
      <c r="D6" s="5">
        <f t="shared" si="0"/>
        <v>859</v>
      </c>
      <c r="E6" s="5">
        <f t="shared" si="0"/>
        <v>530</v>
      </c>
      <c r="F6" s="5">
        <f t="shared" si="0"/>
        <v>147</v>
      </c>
      <c r="G6" s="5">
        <f t="shared" si="0"/>
        <v>2012</v>
      </c>
    </row>
    <row r="8" spans="1:7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12</v>
      </c>
    </row>
    <row r="9" spans="1:7" x14ac:dyDescent="0.25">
      <c r="A9" s="3" t="s">
        <v>9</v>
      </c>
      <c r="B9" s="4">
        <v>335</v>
      </c>
      <c r="C9" s="4">
        <v>140</v>
      </c>
      <c r="D9" s="4">
        <v>857</v>
      </c>
      <c r="E9" s="4">
        <v>412</v>
      </c>
      <c r="F9" s="4">
        <v>135</v>
      </c>
      <c r="G9" s="4">
        <v>1879</v>
      </c>
    </row>
    <row r="10" spans="1:7" x14ac:dyDescent="0.25">
      <c r="A10" s="3" t="s">
        <v>10</v>
      </c>
      <c r="B10" s="4">
        <v>125</v>
      </c>
      <c r="C10" s="4">
        <v>51</v>
      </c>
      <c r="D10" s="4">
        <v>131</v>
      </c>
      <c r="E10" s="4">
        <v>292</v>
      </c>
      <c r="F10" s="4">
        <v>55</v>
      </c>
      <c r="G10" s="4">
        <v>654</v>
      </c>
    </row>
    <row r="11" spans="1:7" x14ac:dyDescent="0.25">
      <c r="A11" s="3" t="s">
        <v>11</v>
      </c>
      <c r="B11" s="4">
        <v>19</v>
      </c>
      <c r="C11" s="4">
        <v>27</v>
      </c>
      <c r="D11" s="4">
        <v>63</v>
      </c>
      <c r="E11" s="4">
        <v>38</v>
      </c>
      <c r="F11" s="4">
        <v>19</v>
      </c>
      <c r="G11" s="4">
        <v>166</v>
      </c>
    </row>
    <row r="12" spans="1:7" x14ac:dyDescent="0.25">
      <c r="A12" s="3" t="s">
        <v>12</v>
      </c>
      <c r="B12" s="5">
        <f>SUM(B9:B11)</f>
        <v>479</v>
      </c>
      <c r="C12" s="5">
        <f t="shared" ref="C12:F12" si="1">SUM(C9:C11)</f>
        <v>218</v>
      </c>
      <c r="D12" s="5">
        <f t="shared" si="1"/>
        <v>1051</v>
      </c>
      <c r="E12" s="5">
        <f t="shared" si="1"/>
        <v>742</v>
      </c>
      <c r="F12" s="5">
        <f t="shared" si="1"/>
        <v>209</v>
      </c>
      <c r="G12" s="5">
        <f>SUM(G9:G11)</f>
        <v>2699</v>
      </c>
    </row>
    <row r="14" spans="1:7" ht="30" x14ac:dyDescent="0.25">
      <c r="A14" s="1" t="s">
        <v>69</v>
      </c>
    </row>
    <row r="15" spans="1:7" x14ac:dyDescent="0.25">
      <c r="A15" s="17" t="s">
        <v>0</v>
      </c>
      <c r="B15" s="17" t="s">
        <v>1</v>
      </c>
      <c r="C15" s="17" t="s">
        <v>2</v>
      </c>
      <c r="D15" s="17" t="s">
        <v>3</v>
      </c>
      <c r="E15" s="17" t="s">
        <v>4</v>
      </c>
      <c r="F15" s="17" t="s">
        <v>5</v>
      </c>
      <c r="G15" s="17" t="s">
        <v>12</v>
      </c>
    </row>
    <row r="16" spans="1:7" x14ac:dyDescent="0.25">
      <c r="A16" s="3" t="s">
        <v>9</v>
      </c>
      <c r="B16" s="19">
        <f>B3/B9</f>
        <v>0.67462686567164176</v>
      </c>
      <c r="C16" s="19">
        <f t="shared" ref="C16:G16" si="2">C3/C9</f>
        <v>0.49285714285714288</v>
      </c>
      <c r="D16" s="19">
        <f t="shared" si="2"/>
        <v>0.8144690781796966</v>
      </c>
      <c r="E16" s="19">
        <f t="shared" si="2"/>
        <v>0.65533980582524276</v>
      </c>
      <c r="F16" s="19">
        <f t="shared" si="2"/>
        <v>0.62962962962962965</v>
      </c>
      <c r="G16" s="19">
        <f t="shared" si="2"/>
        <v>0.71740287386907931</v>
      </c>
    </row>
    <row r="17" spans="1:7" x14ac:dyDescent="0.25">
      <c r="A17" s="3" t="s">
        <v>10</v>
      </c>
      <c r="B17" s="19">
        <f t="shared" ref="B17:G19" si="3">B4/B10</f>
        <v>0.95199999999999996</v>
      </c>
      <c r="C17" s="19">
        <f t="shared" si="3"/>
        <v>0.80392156862745101</v>
      </c>
      <c r="D17" s="19">
        <f t="shared" si="3"/>
        <v>0.93129770992366412</v>
      </c>
      <c r="E17" s="19">
        <f t="shared" si="3"/>
        <v>0.83904109589041098</v>
      </c>
      <c r="F17" s="19">
        <f t="shared" si="3"/>
        <v>0.90909090909090906</v>
      </c>
      <c r="G17" s="19">
        <f t="shared" si="3"/>
        <v>0.88226299694189603</v>
      </c>
    </row>
    <row r="18" spans="1:7" x14ac:dyDescent="0.25">
      <c r="A18" s="3" t="s">
        <v>11</v>
      </c>
      <c r="B18" s="19">
        <f t="shared" si="3"/>
        <v>0.42105263157894735</v>
      </c>
      <c r="C18" s="19">
        <f t="shared" si="3"/>
        <v>0.48148148148148145</v>
      </c>
      <c r="D18" s="19">
        <f t="shared" si="3"/>
        <v>0.61904761904761907</v>
      </c>
      <c r="E18" s="19">
        <f t="shared" si="3"/>
        <v>0.39473684210526316</v>
      </c>
      <c r="F18" s="19">
        <f t="shared" si="3"/>
        <v>0.63157894736842102</v>
      </c>
      <c r="G18" s="19">
        <f t="shared" si="3"/>
        <v>0.52409638554216864</v>
      </c>
    </row>
    <row r="19" spans="1:7" x14ac:dyDescent="0.25">
      <c r="A19" s="3" t="s">
        <v>12</v>
      </c>
      <c r="B19" s="19">
        <f t="shared" si="3"/>
        <v>0.73695198329853862</v>
      </c>
      <c r="C19" s="19">
        <f t="shared" si="3"/>
        <v>0.56422018348623848</v>
      </c>
      <c r="D19" s="19">
        <f t="shared" si="3"/>
        <v>0.81731684110371072</v>
      </c>
      <c r="E19" s="19">
        <f t="shared" si="3"/>
        <v>0.7142857142857143</v>
      </c>
      <c r="F19" s="19">
        <f t="shared" si="3"/>
        <v>0.70334928229665072</v>
      </c>
      <c r="G19" s="19">
        <f t="shared" si="3"/>
        <v>0.74546128195628014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topLeftCell="I1" workbookViewId="0">
      <selection activeCell="X22" sqref="X22"/>
    </sheetView>
  </sheetViews>
  <sheetFormatPr defaultRowHeight="15" x14ac:dyDescent="0.25"/>
  <cols>
    <col min="15" max="15" width="9.140625" style="26"/>
    <col min="24" max="24" width="9.140625" style="26"/>
  </cols>
  <sheetData>
    <row r="1" spans="1:28" x14ac:dyDescent="0.25">
      <c r="A1" s="20" t="s">
        <v>70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12</v>
      </c>
      <c r="I1" s="20" t="s">
        <v>70</v>
      </c>
      <c r="J1" s="20" t="s">
        <v>6</v>
      </c>
      <c r="K1" s="20" t="s">
        <v>7</v>
      </c>
      <c r="L1" s="20" t="s">
        <v>8</v>
      </c>
      <c r="M1" s="20" t="s">
        <v>12</v>
      </c>
      <c r="O1" s="113" t="s">
        <v>70</v>
      </c>
      <c r="P1" s="27" t="s">
        <v>12</v>
      </c>
      <c r="Q1" s="27" t="s">
        <v>1</v>
      </c>
      <c r="R1" s="27" t="s">
        <v>2</v>
      </c>
      <c r="S1" s="27" t="s">
        <v>3</v>
      </c>
      <c r="T1" s="27" t="s">
        <v>4</v>
      </c>
      <c r="U1" s="27" t="s">
        <v>5</v>
      </c>
      <c r="X1" s="27" t="s">
        <v>70</v>
      </c>
      <c r="Y1" s="27" t="s">
        <v>12</v>
      </c>
      <c r="Z1" s="27" t="s">
        <v>6</v>
      </c>
      <c r="AA1" s="27" t="s">
        <v>7</v>
      </c>
      <c r="AB1" s="27" t="s">
        <v>8</v>
      </c>
    </row>
    <row r="2" spans="1:28" x14ac:dyDescent="0.25">
      <c r="A2" s="21">
        <v>17</v>
      </c>
      <c r="B2" s="21">
        <v>15</v>
      </c>
      <c r="C2" s="22"/>
      <c r="D2" s="21">
        <v>10</v>
      </c>
      <c r="E2" s="21">
        <v>6</v>
      </c>
      <c r="F2" s="21">
        <v>3</v>
      </c>
      <c r="G2" s="21">
        <v>34</v>
      </c>
      <c r="I2" s="21">
        <v>17</v>
      </c>
      <c r="J2" s="21">
        <v>13</v>
      </c>
      <c r="K2" s="21">
        <v>21</v>
      </c>
      <c r="L2" s="22"/>
      <c r="M2" s="21">
        <v>34</v>
      </c>
      <c r="O2" s="114">
        <f t="shared" ref="O2:O10" si="0">A2</f>
        <v>17</v>
      </c>
      <c r="P2" s="5">
        <f t="shared" ref="P2:P10" si="1">G2</f>
        <v>34</v>
      </c>
      <c r="Q2" s="5">
        <f>B2</f>
        <v>15</v>
      </c>
      <c r="R2" s="5">
        <f t="shared" ref="R2:U10" si="2">C2</f>
        <v>0</v>
      </c>
      <c r="S2" s="5">
        <f t="shared" si="2"/>
        <v>10</v>
      </c>
      <c r="T2" s="5">
        <f t="shared" si="2"/>
        <v>6</v>
      </c>
      <c r="U2" s="5">
        <f t="shared" si="2"/>
        <v>3</v>
      </c>
      <c r="X2" s="28">
        <f t="shared" ref="X2:X10" si="3">I2</f>
        <v>17</v>
      </c>
      <c r="Y2" s="5">
        <f t="shared" ref="Y2:Y10" si="4">M2</f>
        <v>34</v>
      </c>
      <c r="Z2" s="5">
        <f>J2</f>
        <v>13</v>
      </c>
      <c r="AA2" s="5">
        <f t="shared" ref="AA2:AB10" si="5">K2</f>
        <v>21</v>
      </c>
      <c r="AB2" s="5">
        <f t="shared" si="5"/>
        <v>0</v>
      </c>
    </row>
    <row r="3" spans="1:28" x14ac:dyDescent="0.25">
      <c r="A3" s="21">
        <v>18</v>
      </c>
      <c r="B3" s="21">
        <v>59</v>
      </c>
      <c r="C3" s="21">
        <v>45</v>
      </c>
      <c r="D3" s="21">
        <v>118</v>
      </c>
      <c r="E3" s="21">
        <v>123</v>
      </c>
      <c r="F3" s="21">
        <v>30</v>
      </c>
      <c r="G3" s="21">
        <v>375</v>
      </c>
      <c r="I3" s="21">
        <v>18</v>
      </c>
      <c r="J3" s="21">
        <v>125</v>
      </c>
      <c r="K3" s="21">
        <v>250</v>
      </c>
      <c r="L3" s="22"/>
      <c r="M3" s="21">
        <v>375</v>
      </c>
      <c r="O3" s="114">
        <f t="shared" si="0"/>
        <v>18</v>
      </c>
      <c r="P3" s="5">
        <f t="shared" si="1"/>
        <v>375</v>
      </c>
      <c r="Q3" s="5">
        <f t="shared" ref="Q3:Q10" si="6">B3</f>
        <v>59</v>
      </c>
      <c r="R3" s="5">
        <f t="shared" si="2"/>
        <v>45</v>
      </c>
      <c r="S3" s="5">
        <f t="shared" si="2"/>
        <v>118</v>
      </c>
      <c r="T3" s="5">
        <f t="shared" si="2"/>
        <v>123</v>
      </c>
      <c r="U3" s="5">
        <f t="shared" si="2"/>
        <v>30</v>
      </c>
      <c r="X3" s="28">
        <f t="shared" si="3"/>
        <v>18</v>
      </c>
      <c r="Y3" s="5">
        <f t="shared" si="4"/>
        <v>375</v>
      </c>
      <c r="Z3" s="5">
        <f t="shared" ref="Z3:Z10" si="7">J3</f>
        <v>125</v>
      </c>
      <c r="AA3" s="5">
        <f t="shared" si="5"/>
        <v>250</v>
      </c>
      <c r="AB3" s="5">
        <f t="shared" si="5"/>
        <v>0</v>
      </c>
    </row>
    <row r="4" spans="1:28" x14ac:dyDescent="0.25">
      <c r="A4" s="21">
        <v>19</v>
      </c>
      <c r="B4" s="21">
        <v>93</v>
      </c>
      <c r="C4" s="21">
        <v>40</v>
      </c>
      <c r="D4" s="21">
        <v>169</v>
      </c>
      <c r="E4" s="21">
        <v>186</v>
      </c>
      <c r="F4" s="21">
        <v>32</v>
      </c>
      <c r="G4" s="21">
        <v>520</v>
      </c>
      <c r="I4" s="21">
        <v>19</v>
      </c>
      <c r="J4" s="21">
        <v>320</v>
      </c>
      <c r="K4" s="21">
        <v>197</v>
      </c>
      <c r="L4" s="21">
        <v>3</v>
      </c>
      <c r="M4" s="21">
        <v>520</v>
      </c>
      <c r="O4" s="114">
        <f t="shared" si="0"/>
        <v>19</v>
      </c>
      <c r="P4" s="5">
        <f t="shared" si="1"/>
        <v>520</v>
      </c>
      <c r="Q4" s="5">
        <f t="shared" si="6"/>
        <v>93</v>
      </c>
      <c r="R4" s="5">
        <f t="shared" si="2"/>
        <v>40</v>
      </c>
      <c r="S4" s="5">
        <f t="shared" si="2"/>
        <v>169</v>
      </c>
      <c r="T4" s="5">
        <f t="shared" si="2"/>
        <v>186</v>
      </c>
      <c r="U4" s="5">
        <f t="shared" si="2"/>
        <v>32</v>
      </c>
      <c r="X4" s="28">
        <f t="shared" si="3"/>
        <v>19</v>
      </c>
      <c r="Y4" s="5">
        <f t="shared" si="4"/>
        <v>520</v>
      </c>
      <c r="Z4" s="5">
        <f t="shared" si="7"/>
        <v>320</v>
      </c>
      <c r="AA4" s="5">
        <f t="shared" si="5"/>
        <v>197</v>
      </c>
      <c r="AB4" s="5">
        <f t="shared" si="5"/>
        <v>3</v>
      </c>
    </row>
    <row r="5" spans="1:28" x14ac:dyDescent="0.25">
      <c r="A5" s="21">
        <v>20</v>
      </c>
      <c r="B5" s="21">
        <v>71</v>
      </c>
      <c r="C5" s="21">
        <v>30</v>
      </c>
      <c r="D5" s="21">
        <v>153</v>
      </c>
      <c r="E5" s="21">
        <v>166</v>
      </c>
      <c r="F5" s="21">
        <v>25</v>
      </c>
      <c r="G5" s="21">
        <v>445</v>
      </c>
      <c r="I5" s="21">
        <v>20</v>
      </c>
      <c r="J5" s="21">
        <v>343</v>
      </c>
      <c r="K5" s="21">
        <v>96</v>
      </c>
      <c r="L5" s="21">
        <v>6</v>
      </c>
      <c r="M5" s="21">
        <v>445</v>
      </c>
      <c r="O5" s="114">
        <f t="shared" si="0"/>
        <v>20</v>
      </c>
      <c r="P5" s="5">
        <f t="shared" si="1"/>
        <v>445</v>
      </c>
      <c r="Q5" s="5">
        <f t="shared" si="6"/>
        <v>71</v>
      </c>
      <c r="R5" s="5">
        <f t="shared" si="2"/>
        <v>30</v>
      </c>
      <c r="S5" s="5">
        <f t="shared" si="2"/>
        <v>153</v>
      </c>
      <c r="T5" s="5">
        <f t="shared" si="2"/>
        <v>166</v>
      </c>
      <c r="U5" s="5">
        <f t="shared" si="2"/>
        <v>25</v>
      </c>
      <c r="X5" s="28">
        <f t="shared" si="3"/>
        <v>20</v>
      </c>
      <c r="Y5" s="5">
        <f t="shared" si="4"/>
        <v>445</v>
      </c>
      <c r="Z5" s="5">
        <f t="shared" si="7"/>
        <v>343</v>
      </c>
      <c r="AA5" s="5">
        <f t="shared" si="5"/>
        <v>96</v>
      </c>
      <c r="AB5" s="5">
        <f t="shared" si="5"/>
        <v>6</v>
      </c>
    </row>
    <row r="6" spans="1:28" x14ac:dyDescent="0.25">
      <c r="A6" s="21">
        <v>21</v>
      </c>
      <c r="B6" s="21">
        <v>55</v>
      </c>
      <c r="C6" s="21">
        <v>20</v>
      </c>
      <c r="D6" s="21">
        <v>132</v>
      </c>
      <c r="E6" s="21">
        <v>105</v>
      </c>
      <c r="F6" s="21">
        <v>21</v>
      </c>
      <c r="G6" s="21">
        <v>333</v>
      </c>
      <c r="I6" s="21">
        <v>21</v>
      </c>
      <c r="J6" s="21">
        <v>274</v>
      </c>
      <c r="K6" s="21">
        <v>42</v>
      </c>
      <c r="L6" s="21">
        <v>17</v>
      </c>
      <c r="M6" s="21">
        <v>333</v>
      </c>
      <c r="O6" s="114">
        <f t="shared" si="0"/>
        <v>21</v>
      </c>
      <c r="P6" s="5">
        <f t="shared" si="1"/>
        <v>333</v>
      </c>
      <c r="Q6" s="5">
        <f t="shared" si="6"/>
        <v>55</v>
      </c>
      <c r="R6" s="5">
        <f t="shared" si="2"/>
        <v>20</v>
      </c>
      <c r="S6" s="5">
        <f t="shared" si="2"/>
        <v>132</v>
      </c>
      <c r="T6" s="5">
        <f t="shared" si="2"/>
        <v>105</v>
      </c>
      <c r="U6" s="5">
        <f t="shared" si="2"/>
        <v>21</v>
      </c>
      <c r="X6" s="28">
        <f t="shared" si="3"/>
        <v>21</v>
      </c>
      <c r="Y6" s="5">
        <f t="shared" si="4"/>
        <v>333</v>
      </c>
      <c r="Z6" s="5">
        <f t="shared" si="7"/>
        <v>274</v>
      </c>
      <c r="AA6" s="5">
        <f t="shared" si="5"/>
        <v>42</v>
      </c>
      <c r="AB6" s="5">
        <f t="shared" si="5"/>
        <v>17</v>
      </c>
    </row>
    <row r="7" spans="1:28" x14ac:dyDescent="0.25">
      <c r="A7" s="21">
        <v>22</v>
      </c>
      <c r="B7" s="21">
        <v>40</v>
      </c>
      <c r="C7" s="21">
        <v>18</v>
      </c>
      <c r="D7" s="21">
        <v>111</v>
      </c>
      <c r="E7" s="21">
        <v>51</v>
      </c>
      <c r="F7" s="21">
        <v>15</v>
      </c>
      <c r="G7" s="21">
        <v>235</v>
      </c>
      <c r="I7" s="21">
        <v>22</v>
      </c>
      <c r="J7" s="21">
        <v>203</v>
      </c>
      <c r="K7" s="21">
        <v>15</v>
      </c>
      <c r="L7" s="21">
        <v>17</v>
      </c>
      <c r="M7" s="21">
        <v>235</v>
      </c>
      <c r="O7" s="114">
        <f t="shared" si="0"/>
        <v>22</v>
      </c>
      <c r="P7" s="5">
        <f t="shared" si="1"/>
        <v>235</v>
      </c>
      <c r="Q7" s="5">
        <f t="shared" si="6"/>
        <v>40</v>
      </c>
      <c r="R7" s="5">
        <f t="shared" si="2"/>
        <v>18</v>
      </c>
      <c r="S7" s="5">
        <f t="shared" si="2"/>
        <v>111</v>
      </c>
      <c r="T7" s="5">
        <f t="shared" si="2"/>
        <v>51</v>
      </c>
      <c r="U7" s="5">
        <f t="shared" si="2"/>
        <v>15</v>
      </c>
      <c r="X7" s="28">
        <f t="shared" si="3"/>
        <v>22</v>
      </c>
      <c r="Y7" s="5">
        <f t="shared" si="4"/>
        <v>235</v>
      </c>
      <c r="Z7" s="5">
        <f t="shared" si="7"/>
        <v>203</v>
      </c>
      <c r="AA7" s="5">
        <f t="shared" si="5"/>
        <v>15</v>
      </c>
      <c r="AB7" s="5">
        <f t="shared" si="5"/>
        <v>17</v>
      </c>
    </row>
    <row r="8" spans="1:28" x14ac:dyDescent="0.25">
      <c r="A8" s="21">
        <v>23</v>
      </c>
      <c r="B8" s="21">
        <v>17</v>
      </c>
      <c r="C8" s="21">
        <v>18</v>
      </c>
      <c r="D8" s="21">
        <v>65</v>
      </c>
      <c r="E8" s="21">
        <v>29</v>
      </c>
      <c r="F8" s="21">
        <v>12</v>
      </c>
      <c r="G8" s="21">
        <v>141</v>
      </c>
      <c r="I8" s="21">
        <v>23</v>
      </c>
      <c r="J8" s="21">
        <v>113</v>
      </c>
      <c r="K8" s="21">
        <v>9</v>
      </c>
      <c r="L8" s="21">
        <v>19</v>
      </c>
      <c r="M8" s="21">
        <v>141</v>
      </c>
      <c r="O8" s="114">
        <f t="shared" si="0"/>
        <v>23</v>
      </c>
      <c r="P8" s="5">
        <f t="shared" si="1"/>
        <v>141</v>
      </c>
      <c r="Q8" s="5">
        <f t="shared" si="6"/>
        <v>17</v>
      </c>
      <c r="R8" s="5">
        <f t="shared" si="2"/>
        <v>18</v>
      </c>
      <c r="S8" s="5">
        <f t="shared" si="2"/>
        <v>65</v>
      </c>
      <c r="T8" s="5">
        <f t="shared" si="2"/>
        <v>29</v>
      </c>
      <c r="U8" s="5">
        <f t="shared" si="2"/>
        <v>12</v>
      </c>
      <c r="X8" s="28">
        <f t="shared" si="3"/>
        <v>23</v>
      </c>
      <c r="Y8" s="5">
        <f t="shared" si="4"/>
        <v>141</v>
      </c>
      <c r="Z8" s="5">
        <f t="shared" si="7"/>
        <v>113</v>
      </c>
      <c r="AA8" s="5">
        <f t="shared" si="5"/>
        <v>9</v>
      </c>
      <c r="AB8" s="5">
        <f t="shared" si="5"/>
        <v>19</v>
      </c>
    </row>
    <row r="9" spans="1:28" x14ac:dyDescent="0.25">
      <c r="A9" s="21">
        <v>24</v>
      </c>
      <c r="B9" s="21">
        <v>15</v>
      </c>
      <c r="C9" s="21">
        <v>8</v>
      </c>
      <c r="D9" s="21">
        <v>49</v>
      </c>
      <c r="E9" s="21">
        <v>24</v>
      </c>
      <c r="F9" s="21">
        <v>5</v>
      </c>
      <c r="G9" s="21">
        <v>101</v>
      </c>
      <c r="I9" s="21">
        <v>24</v>
      </c>
      <c r="J9" s="21">
        <v>79</v>
      </c>
      <c r="K9" s="21">
        <v>5</v>
      </c>
      <c r="L9" s="21">
        <v>17</v>
      </c>
      <c r="M9" s="21">
        <v>101</v>
      </c>
      <c r="O9" s="114">
        <f t="shared" si="0"/>
        <v>24</v>
      </c>
      <c r="P9" s="5">
        <f t="shared" si="1"/>
        <v>101</v>
      </c>
      <c r="Q9" s="5">
        <f t="shared" si="6"/>
        <v>15</v>
      </c>
      <c r="R9" s="5">
        <f t="shared" si="2"/>
        <v>8</v>
      </c>
      <c r="S9" s="5">
        <f t="shared" si="2"/>
        <v>49</v>
      </c>
      <c r="T9" s="5">
        <f t="shared" si="2"/>
        <v>24</v>
      </c>
      <c r="U9" s="5">
        <f t="shared" si="2"/>
        <v>5</v>
      </c>
      <c r="X9" s="28">
        <f t="shared" si="3"/>
        <v>24</v>
      </c>
      <c r="Y9" s="5">
        <f t="shared" si="4"/>
        <v>101</v>
      </c>
      <c r="Z9" s="5">
        <f t="shared" si="7"/>
        <v>79</v>
      </c>
      <c r="AA9" s="5">
        <f t="shared" si="5"/>
        <v>5</v>
      </c>
      <c r="AB9" s="5">
        <f t="shared" si="5"/>
        <v>17</v>
      </c>
    </row>
    <row r="10" spans="1:28" x14ac:dyDescent="0.25">
      <c r="A10" s="21">
        <v>25</v>
      </c>
      <c r="B10" s="21">
        <v>10</v>
      </c>
      <c r="C10" s="21">
        <v>8</v>
      </c>
      <c r="D10" s="21">
        <v>38</v>
      </c>
      <c r="E10" s="21">
        <v>17</v>
      </c>
      <c r="F10" s="21">
        <v>4</v>
      </c>
      <c r="G10" s="21">
        <v>77</v>
      </c>
      <c r="I10" s="21">
        <v>25</v>
      </c>
      <c r="J10" s="21">
        <v>61</v>
      </c>
      <c r="K10" s="21">
        <v>2</v>
      </c>
      <c r="L10" s="21">
        <v>14</v>
      </c>
      <c r="M10" s="21">
        <v>77</v>
      </c>
      <c r="O10" s="114">
        <f t="shared" si="0"/>
        <v>25</v>
      </c>
      <c r="P10" s="5">
        <f t="shared" si="1"/>
        <v>77</v>
      </c>
      <c r="Q10" s="5">
        <f t="shared" si="6"/>
        <v>10</v>
      </c>
      <c r="R10" s="5">
        <f t="shared" si="2"/>
        <v>8</v>
      </c>
      <c r="S10" s="5">
        <f t="shared" si="2"/>
        <v>38</v>
      </c>
      <c r="T10" s="5">
        <f t="shared" si="2"/>
        <v>17</v>
      </c>
      <c r="U10" s="5">
        <f t="shared" si="2"/>
        <v>4</v>
      </c>
      <c r="X10" s="28">
        <f t="shared" si="3"/>
        <v>25</v>
      </c>
      <c r="Y10" s="5">
        <f t="shared" si="4"/>
        <v>77</v>
      </c>
      <c r="Z10" s="5">
        <f t="shared" si="7"/>
        <v>61</v>
      </c>
      <c r="AA10" s="5">
        <f t="shared" si="5"/>
        <v>2</v>
      </c>
      <c r="AB10" s="5">
        <f t="shared" si="5"/>
        <v>14</v>
      </c>
    </row>
    <row r="11" spans="1:28" x14ac:dyDescent="0.25">
      <c r="A11" s="21">
        <v>26</v>
      </c>
      <c r="B11" s="21">
        <v>7</v>
      </c>
      <c r="C11" s="21">
        <v>6</v>
      </c>
      <c r="D11" s="21">
        <v>25</v>
      </c>
      <c r="E11" s="21">
        <v>6</v>
      </c>
      <c r="F11" s="21">
        <v>5</v>
      </c>
      <c r="G11" s="21">
        <v>49</v>
      </c>
      <c r="I11" s="21">
        <v>26</v>
      </c>
      <c r="J11" s="21">
        <v>40</v>
      </c>
      <c r="K11" s="21">
        <v>3</v>
      </c>
      <c r="L11" s="21">
        <v>6</v>
      </c>
      <c r="M11" s="21">
        <v>49</v>
      </c>
      <c r="O11" s="114" t="s">
        <v>71</v>
      </c>
      <c r="P11" s="5">
        <f>SUM(G11:G15)</f>
        <v>187</v>
      </c>
      <c r="Q11" s="5">
        <f>SUM(B11:B15)</f>
        <v>31</v>
      </c>
      <c r="R11" s="5">
        <f t="shared" ref="R11:U11" si="8">SUM(C11:C15)</f>
        <v>15</v>
      </c>
      <c r="S11" s="5">
        <f t="shared" si="8"/>
        <v>101</v>
      </c>
      <c r="T11" s="5">
        <f t="shared" si="8"/>
        <v>20</v>
      </c>
      <c r="U11" s="5">
        <f t="shared" si="8"/>
        <v>20</v>
      </c>
      <c r="X11" s="28" t="s">
        <v>71</v>
      </c>
      <c r="Y11" s="5">
        <f>SUM(M11:M15)</f>
        <v>187</v>
      </c>
      <c r="Z11" s="5">
        <f>SUM(J11:J15)</f>
        <v>145</v>
      </c>
      <c r="AA11" s="5">
        <f t="shared" ref="AA11:AB11" si="9">SUM(K11:K15)</f>
        <v>11</v>
      </c>
      <c r="AB11" s="5">
        <f t="shared" si="9"/>
        <v>31</v>
      </c>
    </row>
    <row r="12" spans="1:28" x14ac:dyDescent="0.25">
      <c r="A12" s="21">
        <v>27</v>
      </c>
      <c r="B12" s="21">
        <v>4</v>
      </c>
      <c r="C12" s="21">
        <v>4</v>
      </c>
      <c r="D12" s="21">
        <v>32</v>
      </c>
      <c r="E12" s="21">
        <v>5</v>
      </c>
      <c r="F12" s="21">
        <v>4</v>
      </c>
      <c r="G12" s="21">
        <v>49</v>
      </c>
      <c r="I12" s="21">
        <v>27</v>
      </c>
      <c r="J12" s="21">
        <v>37</v>
      </c>
      <c r="K12" s="21">
        <v>1</v>
      </c>
      <c r="L12" s="21">
        <v>11</v>
      </c>
      <c r="M12" s="21">
        <v>49</v>
      </c>
      <c r="O12" s="114" t="s">
        <v>72</v>
      </c>
      <c r="P12" s="5">
        <f>SUM(G15:G20)</f>
        <v>118</v>
      </c>
      <c r="Q12" s="5">
        <f>SUM(B15:B20)</f>
        <v>22</v>
      </c>
      <c r="R12" s="5">
        <f t="shared" ref="R12:U12" si="10">SUM(C15:C20)</f>
        <v>11</v>
      </c>
      <c r="S12" s="5">
        <f t="shared" si="10"/>
        <v>55</v>
      </c>
      <c r="T12" s="5">
        <f t="shared" si="10"/>
        <v>13</v>
      </c>
      <c r="U12" s="5">
        <f t="shared" si="10"/>
        <v>17</v>
      </c>
      <c r="X12" s="28" t="s">
        <v>72</v>
      </c>
      <c r="Y12" s="5">
        <f>SUM(M15:M20)</f>
        <v>118</v>
      </c>
      <c r="Z12" s="5">
        <f>SUM(J15:J20)</f>
        <v>92</v>
      </c>
      <c r="AA12" s="5">
        <f t="shared" ref="AA12:AB12" si="11">SUM(K15:K20)</f>
        <v>4</v>
      </c>
      <c r="AB12" s="5">
        <f t="shared" si="11"/>
        <v>22</v>
      </c>
    </row>
    <row r="13" spans="1:28" x14ac:dyDescent="0.25">
      <c r="A13" s="21">
        <v>28</v>
      </c>
      <c r="B13" s="21">
        <v>8</v>
      </c>
      <c r="C13" s="21">
        <v>2</v>
      </c>
      <c r="D13" s="21">
        <v>15</v>
      </c>
      <c r="E13" s="21">
        <v>2</v>
      </c>
      <c r="F13" s="21">
        <v>3</v>
      </c>
      <c r="G13" s="21">
        <v>30</v>
      </c>
      <c r="I13" s="21">
        <v>28</v>
      </c>
      <c r="J13" s="21">
        <v>23</v>
      </c>
      <c r="K13" s="21">
        <v>4</v>
      </c>
      <c r="L13" s="21">
        <v>3</v>
      </c>
      <c r="M13" s="21">
        <v>30</v>
      </c>
      <c r="O13" s="114" t="s">
        <v>73</v>
      </c>
      <c r="P13" s="5">
        <f>SUM(G21:G25)</f>
        <v>64</v>
      </c>
      <c r="Q13" s="5">
        <f>SUM(B21:B25)</f>
        <v>10</v>
      </c>
      <c r="R13" s="5">
        <f t="shared" ref="R13:U13" si="12">SUM(C21:C25)</f>
        <v>4</v>
      </c>
      <c r="S13" s="5">
        <f t="shared" si="12"/>
        <v>41</v>
      </c>
      <c r="T13" s="5">
        <f t="shared" si="12"/>
        <v>2</v>
      </c>
      <c r="U13" s="5">
        <f t="shared" si="12"/>
        <v>7</v>
      </c>
      <c r="X13" s="28" t="s">
        <v>73</v>
      </c>
      <c r="Y13" s="5">
        <f>SUM(M21:M25)</f>
        <v>64</v>
      </c>
      <c r="Z13" s="5">
        <f>SUM(J21:J25)</f>
        <v>55</v>
      </c>
      <c r="AA13" s="5">
        <f t="shared" ref="AA13:AB13" si="13">SUM(K21:K25)</f>
        <v>2</v>
      </c>
      <c r="AB13" s="5">
        <f t="shared" si="13"/>
        <v>7</v>
      </c>
    </row>
    <row r="14" spans="1:28" x14ac:dyDescent="0.25">
      <c r="A14" s="21">
        <v>29</v>
      </c>
      <c r="B14" s="21">
        <v>9</v>
      </c>
      <c r="C14" s="21">
        <v>1</v>
      </c>
      <c r="D14" s="21">
        <v>19</v>
      </c>
      <c r="E14" s="21">
        <v>2</v>
      </c>
      <c r="F14" s="21">
        <v>5</v>
      </c>
      <c r="G14" s="21">
        <v>36</v>
      </c>
      <c r="I14" s="21">
        <v>29</v>
      </c>
      <c r="J14" s="21">
        <v>31</v>
      </c>
      <c r="K14" s="21">
        <v>1</v>
      </c>
      <c r="L14" s="21">
        <v>4</v>
      </c>
      <c r="M14" s="21">
        <v>36</v>
      </c>
      <c r="O14" s="114" t="s">
        <v>75</v>
      </c>
      <c r="P14" s="5">
        <f>SUM(G25:G34)</f>
        <v>76</v>
      </c>
      <c r="Q14" s="5">
        <f>SUM(B25:B34)</f>
        <v>30</v>
      </c>
      <c r="R14" s="5">
        <f t="shared" ref="R14:U14" si="14">SUM(C25:C34)</f>
        <v>3</v>
      </c>
      <c r="S14" s="5">
        <f t="shared" si="14"/>
        <v>23</v>
      </c>
      <c r="T14" s="5">
        <f t="shared" si="14"/>
        <v>4</v>
      </c>
      <c r="U14" s="5">
        <f t="shared" si="14"/>
        <v>16</v>
      </c>
      <c r="X14" s="28" t="s">
        <v>75</v>
      </c>
      <c r="Y14" s="5">
        <f>SUM(M25:M34)</f>
        <v>76</v>
      </c>
      <c r="Z14" s="5">
        <f>SUM(J25:J34)</f>
        <v>58</v>
      </c>
      <c r="AA14" s="5">
        <f t="shared" ref="AA14:AB14" si="15">SUM(K25:K34)</f>
        <v>3</v>
      </c>
      <c r="AB14" s="5">
        <f t="shared" si="15"/>
        <v>15</v>
      </c>
    </row>
    <row r="15" spans="1:28" x14ac:dyDescent="0.25">
      <c r="A15" s="21">
        <v>30</v>
      </c>
      <c r="B15" s="21">
        <v>3</v>
      </c>
      <c r="C15" s="21">
        <v>2</v>
      </c>
      <c r="D15" s="21">
        <v>10</v>
      </c>
      <c r="E15" s="21">
        <v>5</v>
      </c>
      <c r="F15" s="21">
        <v>3</v>
      </c>
      <c r="G15" s="21">
        <v>23</v>
      </c>
      <c r="I15" s="21">
        <v>30</v>
      </c>
      <c r="J15" s="21">
        <v>14</v>
      </c>
      <c r="K15" s="21">
        <v>2</v>
      </c>
      <c r="L15" s="21">
        <v>7</v>
      </c>
      <c r="M15" s="21">
        <v>23</v>
      </c>
      <c r="O15" s="114" t="s">
        <v>74</v>
      </c>
      <c r="P15" s="5">
        <f>SUM(G35:G44)</f>
        <v>28</v>
      </c>
      <c r="Q15" s="5">
        <f>SUM(B35:B44)</f>
        <v>20</v>
      </c>
      <c r="R15" s="5">
        <f t="shared" ref="R15:U15" si="16">SUM(C35:C44)</f>
        <v>0</v>
      </c>
      <c r="S15" s="5">
        <f t="shared" si="16"/>
        <v>0</v>
      </c>
      <c r="T15" s="5">
        <f t="shared" si="16"/>
        <v>1</v>
      </c>
      <c r="U15" s="5">
        <f t="shared" si="16"/>
        <v>7</v>
      </c>
      <c r="X15" s="28" t="s">
        <v>74</v>
      </c>
      <c r="Y15" s="5">
        <f>SUM(M35:M44)</f>
        <v>28</v>
      </c>
      <c r="Z15" s="5">
        <f>SUM(J35:J44)</f>
        <v>22</v>
      </c>
      <c r="AA15" s="5">
        <f t="shared" ref="AA15:AB15" si="17">SUM(K35:K44)</f>
        <v>0</v>
      </c>
      <c r="AB15" s="5">
        <f t="shared" si="17"/>
        <v>6</v>
      </c>
    </row>
    <row r="16" spans="1:28" x14ac:dyDescent="0.25">
      <c r="A16" s="21">
        <v>31</v>
      </c>
      <c r="B16" s="21">
        <v>3</v>
      </c>
      <c r="C16" s="21">
        <v>5</v>
      </c>
      <c r="D16" s="21">
        <v>13</v>
      </c>
      <c r="E16" s="21">
        <v>3</v>
      </c>
      <c r="F16" s="21">
        <v>1</v>
      </c>
      <c r="G16" s="21">
        <v>25</v>
      </c>
      <c r="I16" s="21">
        <v>31</v>
      </c>
      <c r="J16" s="21">
        <v>22</v>
      </c>
      <c r="K16" s="22"/>
      <c r="L16" s="21">
        <v>3</v>
      </c>
      <c r="M16" s="21">
        <v>25</v>
      </c>
    </row>
    <row r="17" spans="1:13" x14ac:dyDescent="0.25">
      <c r="A17" s="21">
        <v>32</v>
      </c>
      <c r="B17" s="21">
        <v>5</v>
      </c>
      <c r="C17" s="21">
        <v>1</v>
      </c>
      <c r="D17" s="21">
        <v>9</v>
      </c>
      <c r="E17" s="21">
        <v>1</v>
      </c>
      <c r="F17" s="21">
        <v>6</v>
      </c>
      <c r="G17" s="21">
        <v>22</v>
      </c>
      <c r="I17" s="21">
        <v>32</v>
      </c>
      <c r="J17" s="21">
        <v>17</v>
      </c>
      <c r="K17" s="21">
        <v>2</v>
      </c>
      <c r="L17" s="21">
        <v>3</v>
      </c>
      <c r="M17" s="21">
        <v>22</v>
      </c>
    </row>
    <row r="18" spans="1:13" x14ac:dyDescent="0.25">
      <c r="A18" s="21">
        <v>33</v>
      </c>
      <c r="B18" s="21">
        <v>3</v>
      </c>
      <c r="C18" s="21">
        <v>2</v>
      </c>
      <c r="D18" s="21">
        <v>5</v>
      </c>
      <c r="E18" s="21">
        <v>2</v>
      </c>
      <c r="F18" s="21">
        <v>3</v>
      </c>
      <c r="G18" s="21">
        <v>15</v>
      </c>
      <c r="I18" s="21">
        <v>33</v>
      </c>
      <c r="J18" s="21">
        <v>10</v>
      </c>
      <c r="K18" s="22"/>
      <c r="L18" s="21">
        <v>5</v>
      </c>
      <c r="M18" s="21">
        <v>15</v>
      </c>
    </row>
    <row r="19" spans="1:13" x14ac:dyDescent="0.25">
      <c r="A19" s="21">
        <v>34</v>
      </c>
      <c r="B19" s="21">
        <v>5</v>
      </c>
      <c r="C19" s="22"/>
      <c r="D19" s="21">
        <v>8</v>
      </c>
      <c r="E19" s="21">
        <v>2</v>
      </c>
      <c r="F19" s="21">
        <v>3</v>
      </c>
      <c r="G19" s="21">
        <v>18</v>
      </c>
      <c r="I19" s="21">
        <v>34</v>
      </c>
      <c r="J19" s="21">
        <v>15</v>
      </c>
      <c r="K19" s="22"/>
      <c r="L19" s="21">
        <v>3</v>
      </c>
      <c r="M19" s="21">
        <v>18</v>
      </c>
    </row>
    <row r="20" spans="1:13" x14ac:dyDescent="0.25">
      <c r="A20" s="21">
        <v>35</v>
      </c>
      <c r="B20" s="21">
        <v>3</v>
      </c>
      <c r="C20" s="21">
        <v>1</v>
      </c>
      <c r="D20" s="21">
        <v>10</v>
      </c>
      <c r="E20" s="22"/>
      <c r="F20" s="21">
        <v>1</v>
      </c>
      <c r="G20" s="21">
        <v>15</v>
      </c>
      <c r="I20" s="21">
        <v>35</v>
      </c>
      <c r="J20" s="21">
        <v>14</v>
      </c>
      <c r="K20" s="22"/>
      <c r="L20" s="21">
        <v>1</v>
      </c>
      <c r="M20" s="21">
        <v>15</v>
      </c>
    </row>
    <row r="21" spans="1:13" x14ac:dyDescent="0.25">
      <c r="A21" s="21">
        <v>36</v>
      </c>
      <c r="B21" s="21">
        <v>1</v>
      </c>
      <c r="C21" s="22"/>
      <c r="D21" s="21">
        <v>7</v>
      </c>
      <c r="E21" s="21">
        <v>1</v>
      </c>
      <c r="F21" s="21">
        <v>3</v>
      </c>
      <c r="G21" s="21">
        <v>12</v>
      </c>
      <c r="I21" s="21">
        <v>36</v>
      </c>
      <c r="J21" s="21">
        <v>8</v>
      </c>
      <c r="K21" s="22"/>
      <c r="L21" s="21">
        <v>4</v>
      </c>
      <c r="M21" s="21">
        <v>12</v>
      </c>
    </row>
    <row r="22" spans="1:13" x14ac:dyDescent="0.25">
      <c r="A22" s="21">
        <v>37</v>
      </c>
      <c r="B22" s="21">
        <v>1</v>
      </c>
      <c r="C22" s="21">
        <v>2</v>
      </c>
      <c r="D22" s="21">
        <v>11</v>
      </c>
      <c r="E22" s="21">
        <v>1</v>
      </c>
      <c r="F22" s="22"/>
      <c r="G22" s="21">
        <v>15</v>
      </c>
      <c r="I22" s="21">
        <v>37</v>
      </c>
      <c r="J22" s="21">
        <v>14</v>
      </c>
      <c r="K22" s="21">
        <v>1</v>
      </c>
      <c r="L22" s="22"/>
      <c r="M22" s="21">
        <v>15</v>
      </c>
    </row>
    <row r="23" spans="1:13" x14ac:dyDescent="0.25">
      <c r="A23" s="21">
        <v>38</v>
      </c>
      <c r="B23" s="21">
        <v>2</v>
      </c>
      <c r="C23" s="21">
        <v>2</v>
      </c>
      <c r="D23" s="21">
        <v>10</v>
      </c>
      <c r="E23" s="22"/>
      <c r="F23" s="21">
        <v>2</v>
      </c>
      <c r="G23" s="21">
        <v>16</v>
      </c>
      <c r="I23" s="21">
        <v>38</v>
      </c>
      <c r="J23" s="21">
        <v>15</v>
      </c>
      <c r="K23" s="22"/>
      <c r="L23" s="21">
        <v>1</v>
      </c>
      <c r="M23" s="21">
        <v>16</v>
      </c>
    </row>
    <row r="24" spans="1:13" x14ac:dyDescent="0.25">
      <c r="A24" s="21">
        <v>39</v>
      </c>
      <c r="B24" s="22"/>
      <c r="C24" s="22"/>
      <c r="D24" s="21">
        <v>9</v>
      </c>
      <c r="E24" s="22"/>
      <c r="F24" s="22"/>
      <c r="G24" s="21">
        <v>9</v>
      </c>
      <c r="I24" s="21">
        <v>39</v>
      </c>
      <c r="J24" s="21">
        <v>8</v>
      </c>
      <c r="K24" s="22"/>
      <c r="L24" s="21">
        <v>1</v>
      </c>
      <c r="M24" s="21">
        <v>9</v>
      </c>
    </row>
    <row r="25" spans="1:13" x14ac:dyDescent="0.25">
      <c r="A25" s="21">
        <v>40</v>
      </c>
      <c r="B25" s="21">
        <v>6</v>
      </c>
      <c r="C25" s="22"/>
      <c r="D25" s="21">
        <v>4</v>
      </c>
      <c r="E25" s="22"/>
      <c r="F25" s="21">
        <v>2</v>
      </c>
      <c r="G25" s="21">
        <v>12</v>
      </c>
      <c r="I25" s="21">
        <v>40</v>
      </c>
      <c r="J25" s="21">
        <v>10</v>
      </c>
      <c r="K25" s="21">
        <v>1</v>
      </c>
      <c r="L25" s="21">
        <v>1</v>
      </c>
      <c r="M25" s="21">
        <v>12</v>
      </c>
    </row>
    <row r="26" spans="1:13" x14ac:dyDescent="0.25">
      <c r="A26" s="21">
        <v>41</v>
      </c>
      <c r="B26" s="21">
        <v>6</v>
      </c>
      <c r="C26" s="22"/>
      <c r="D26" s="21">
        <v>4</v>
      </c>
      <c r="E26" s="21">
        <v>3</v>
      </c>
      <c r="F26" s="21">
        <v>1</v>
      </c>
      <c r="G26" s="21">
        <v>14</v>
      </c>
      <c r="I26" s="21">
        <v>41</v>
      </c>
      <c r="J26" s="21">
        <v>10</v>
      </c>
      <c r="K26" s="22"/>
      <c r="L26" s="21">
        <v>4</v>
      </c>
      <c r="M26" s="21">
        <v>14</v>
      </c>
    </row>
    <row r="27" spans="1:13" x14ac:dyDescent="0.25">
      <c r="A27" s="21">
        <v>42</v>
      </c>
      <c r="B27" s="21">
        <v>3</v>
      </c>
      <c r="C27" s="21">
        <v>1</v>
      </c>
      <c r="D27" s="21">
        <v>2</v>
      </c>
      <c r="E27" s="22"/>
      <c r="F27" s="21">
        <v>2</v>
      </c>
      <c r="G27" s="21">
        <v>8</v>
      </c>
      <c r="I27" s="21">
        <v>42</v>
      </c>
      <c r="J27" s="21">
        <v>6</v>
      </c>
      <c r="K27" s="21">
        <v>1</v>
      </c>
      <c r="L27" s="21">
        <v>1</v>
      </c>
      <c r="M27" s="21">
        <v>8</v>
      </c>
    </row>
    <row r="28" spans="1:13" x14ac:dyDescent="0.25">
      <c r="A28" s="21">
        <v>43</v>
      </c>
      <c r="B28" s="21">
        <v>5</v>
      </c>
      <c r="C28" s="22"/>
      <c r="D28" s="21">
        <v>2</v>
      </c>
      <c r="E28" s="21">
        <v>1</v>
      </c>
      <c r="F28" s="21">
        <v>1</v>
      </c>
      <c r="G28" s="21">
        <v>9</v>
      </c>
      <c r="I28" s="21">
        <v>43</v>
      </c>
      <c r="J28" s="21">
        <v>8</v>
      </c>
      <c r="K28" s="22"/>
      <c r="L28" s="21">
        <v>1</v>
      </c>
      <c r="M28" s="21">
        <v>9</v>
      </c>
    </row>
    <row r="29" spans="1:13" x14ac:dyDescent="0.25">
      <c r="A29" s="21">
        <v>44</v>
      </c>
      <c r="B29" s="22"/>
      <c r="C29" s="21">
        <v>1</v>
      </c>
      <c r="D29" s="21">
        <v>3</v>
      </c>
      <c r="E29" s="22"/>
      <c r="F29" s="21">
        <v>3</v>
      </c>
      <c r="G29" s="21">
        <v>7</v>
      </c>
      <c r="I29" s="21">
        <v>44</v>
      </c>
      <c r="J29" s="21">
        <v>4</v>
      </c>
      <c r="K29" s="21">
        <v>1</v>
      </c>
      <c r="L29" s="21">
        <v>2</v>
      </c>
      <c r="M29" s="21">
        <v>7</v>
      </c>
    </row>
    <row r="30" spans="1:13" x14ac:dyDescent="0.25">
      <c r="A30" s="21">
        <v>45</v>
      </c>
      <c r="B30" s="21">
        <v>3</v>
      </c>
      <c r="C30" s="22"/>
      <c r="D30" s="21">
        <v>4</v>
      </c>
      <c r="E30" s="22"/>
      <c r="F30" s="21">
        <v>3</v>
      </c>
      <c r="G30" s="21">
        <v>10</v>
      </c>
      <c r="I30" s="21">
        <v>45</v>
      </c>
      <c r="J30" s="21">
        <v>8</v>
      </c>
      <c r="K30" s="22"/>
      <c r="L30" s="21">
        <v>2</v>
      </c>
      <c r="M30" s="21">
        <v>10</v>
      </c>
    </row>
    <row r="31" spans="1:13" x14ac:dyDescent="0.25">
      <c r="A31" s="21">
        <v>46</v>
      </c>
      <c r="B31" s="21">
        <v>2</v>
      </c>
      <c r="C31" s="22"/>
      <c r="D31" s="21">
        <v>1</v>
      </c>
      <c r="E31" s="22"/>
      <c r="F31" s="22"/>
      <c r="G31" s="21">
        <v>3</v>
      </c>
      <c r="I31" s="21">
        <v>46</v>
      </c>
      <c r="J31" s="21">
        <v>2</v>
      </c>
      <c r="K31" s="22"/>
      <c r="L31" s="21">
        <v>1</v>
      </c>
      <c r="M31" s="21">
        <v>3</v>
      </c>
    </row>
    <row r="32" spans="1:13" x14ac:dyDescent="0.25">
      <c r="A32" s="21">
        <v>47</v>
      </c>
      <c r="B32" s="21">
        <v>2</v>
      </c>
      <c r="C32" s="21">
        <v>1</v>
      </c>
      <c r="D32" s="22"/>
      <c r="E32" s="22"/>
      <c r="F32" s="21">
        <v>1</v>
      </c>
      <c r="G32" s="21">
        <v>4</v>
      </c>
      <c r="I32" s="21">
        <v>47</v>
      </c>
      <c r="J32" s="21">
        <v>4</v>
      </c>
      <c r="K32" s="22"/>
      <c r="L32" s="22"/>
      <c r="M32" s="21">
        <v>4</v>
      </c>
    </row>
    <row r="33" spans="1:13" x14ac:dyDescent="0.25">
      <c r="A33" s="21">
        <v>48</v>
      </c>
      <c r="B33" s="21">
        <v>2</v>
      </c>
      <c r="C33" s="22"/>
      <c r="D33" s="21">
        <v>2</v>
      </c>
      <c r="E33" s="22"/>
      <c r="F33" s="21">
        <v>2</v>
      </c>
      <c r="G33" s="21">
        <v>6</v>
      </c>
      <c r="I33" s="21">
        <v>48</v>
      </c>
      <c r="J33" s="21">
        <v>3</v>
      </c>
      <c r="K33" s="22"/>
      <c r="L33" s="21">
        <v>3</v>
      </c>
      <c r="M33" s="21">
        <v>6</v>
      </c>
    </row>
    <row r="34" spans="1:13" x14ac:dyDescent="0.25">
      <c r="A34" s="21">
        <v>49</v>
      </c>
      <c r="B34" s="21">
        <v>1</v>
      </c>
      <c r="C34" s="22"/>
      <c r="D34" s="21">
        <v>1</v>
      </c>
      <c r="E34" s="22"/>
      <c r="F34" s="21">
        <v>1</v>
      </c>
      <c r="G34" s="21">
        <v>3</v>
      </c>
      <c r="I34" s="21">
        <v>49</v>
      </c>
      <c r="J34" s="21">
        <v>3</v>
      </c>
      <c r="K34" s="22"/>
      <c r="L34" s="22"/>
      <c r="M34" s="21">
        <v>3</v>
      </c>
    </row>
    <row r="35" spans="1:13" x14ac:dyDescent="0.25">
      <c r="A35" s="21">
        <v>50</v>
      </c>
      <c r="B35" s="21">
        <v>3</v>
      </c>
      <c r="C35" s="22"/>
      <c r="D35" s="22"/>
      <c r="E35" s="22"/>
      <c r="F35" s="21">
        <v>2</v>
      </c>
      <c r="G35" s="21">
        <v>5</v>
      </c>
      <c r="I35" s="21">
        <v>50</v>
      </c>
      <c r="J35" s="21">
        <v>4</v>
      </c>
      <c r="K35" s="22"/>
      <c r="L35" s="21">
        <v>1</v>
      </c>
      <c r="M35" s="21">
        <v>5</v>
      </c>
    </row>
    <row r="36" spans="1:13" x14ac:dyDescent="0.25">
      <c r="A36" s="21">
        <v>51</v>
      </c>
      <c r="B36" s="21">
        <v>3</v>
      </c>
      <c r="C36" s="22"/>
      <c r="D36" s="22"/>
      <c r="E36" s="22"/>
      <c r="F36" s="21">
        <v>2</v>
      </c>
      <c r="G36" s="21">
        <v>5</v>
      </c>
      <c r="I36" s="21">
        <v>51</v>
      </c>
      <c r="J36" s="21">
        <v>5</v>
      </c>
      <c r="K36" s="22"/>
      <c r="L36" s="22"/>
      <c r="M36" s="21">
        <v>5</v>
      </c>
    </row>
    <row r="37" spans="1:13" x14ac:dyDescent="0.25">
      <c r="A37" s="21">
        <v>52</v>
      </c>
      <c r="B37" s="21">
        <v>4</v>
      </c>
      <c r="C37" s="22"/>
      <c r="D37" s="22"/>
      <c r="E37" s="21">
        <v>1</v>
      </c>
      <c r="F37" s="22"/>
      <c r="G37" s="21">
        <v>5</v>
      </c>
      <c r="I37" s="21">
        <v>52</v>
      </c>
      <c r="J37" s="21">
        <v>4</v>
      </c>
      <c r="K37" s="22"/>
      <c r="L37" s="21">
        <v>1</v>
      </c>
      <c r="M37" s="21">
        <v>5</v>
      </c>
    </row>
    <row r="38" spans="1:13" x14ac:dyDescent="0.25">
      <c r="A38" s="21">
        <v>53</v>
      </c>
      <c r="B38" s="21">
        <v>1</v>
      </c>
      <c r="C38" s="22"/>
      <c r="D38" s="22"/>
      <c r="E38" s="22"/>
      <c r="F38" s="21">
        <v>1</v>
      </c>
      <c r="G38" s="21">
        <v>2</v>
      </c>
      <c r="I38" s="21">
        <v>53</v>
      </c>
      <c r="J38" s="21">
        <v>2</v>
      </c>
      <c r="K38" s="22"/>
      <c r="L38" s="22"/>
      <c r="M38" s="21">
        <v>2</v>
      </c>
    </row>
    <row r="39" spans="1:13" x14ac:dyDescent="0.25">
      <c r="A39" s="21">
        <v>54</v>
      </c>
      <c r="B39" s="21">
        <v>1</v>
      </c>
      <c r="C39" s="22"/>
      <c r="D39" s="22"/>
      <c r="E39" s="22"/>
      <c r="F39" s="22"/>
      <c r="G39" s="21">
        <v>1</v>
      </c>
      <c r="I39" s="21">
        <v>54</v>
      </c>
      <c r="J39" s="22"/>
      <c r="K39" s="22"/>
      <c r="L39" s="21">
        <v>1</v>
      </c>
      <c r="M39" s="21">
        <v>1</v>
      </c>
    </row>
    <row r="40" spans="1:13" x14ac:dyDescent="0.25">
      <c r="A40" s="21">
        <v>55</v>
      </c>
      <c r="B40" s="22"/>
      <c r="C40" s="22"/>
      <c r="D40" s="22"/>
      <c r="E40" s="22"/>
      <c r="F40" s="21">
        <v>1</v>
      </c>
      <c r="G40" s="21">
        <v>1</v>
      </c>
      <c r="I40" s="21">
        <v>55</v>
      </c>
      <c r="J40" s="21">
        <v>1</v>
      </c>
      <c r="K40" s="22"/>
      <c r="L40" s="22"/>
      <c r="M40" s="21">
        <v>1</v>
      </c>
    </row>
    <row r="41" spans="1:13" x14ac:dyDescent="0.25">
      <c r="A41" s="21">
        <v>56</v>
      </c>
      <c r="B41" s="21">
        <v>5</v>
      </c>
      <c r="C41" s="22"/>
      <c r="D41" s="22"/>
      <c r="E41" s="22"/>
      <c r="F41" s="21">
        <v>1</v>
      </c>
      <c r="G41" s="21">
        <v>6</v>
      </c>
      <c r="I41" s="21">
        <v>56</v>
      </c>
      <c r="J41" s="21">
        <v>3</v>
      </c>
      <c r="K41" s="22"/>
      <c r="L41" s="21">
        <v>3</v>
      </c>
      <c r="M41" s="21">
        <v>6</v>
      </c>
    </row>
    <row r="42" spans="1:13" x14ac:dyDescent="0.25">
      <c r="A42" s="21">
        <v>57</v>
      </c>
      <c r="B42" s="21">
        <v>1</v>
      </c>
      <c r="C42" s="22"/>
      <c r="D42" s="22"/>
      <c r="E42" s="22"/>
      <c r="F42" s="22"/>
      <c r="G42" s="21">
        <v>1</v>
      </c>
      <c r="I42" s="21">
        <v>57</v>
      </c>
      <c r="J42" s="21">
        <v>1</v>
      </c>
      <c r="K42" s="22"/>
      <c r="L42" s="22"/>
      <c r="M42" s="21">
        <v>1</v>
      </c>
    </row>
    <row r="43" spans="1:13" x14ac:dyDescent="0.25">
      <c r="A43" s="21">
        <v>58</v>
      </c>
      <c r="B43" s="21">
        <v>1</v>
      </c>
      <c r="C43" s="22"/>
      <c r="D43" s="22"/>
      <c r="E43" s="22"/>
      <c r="F43" s="22"/>
      <c r="G43" s="21">
        <v>1</v>
      </c>
      <c r="I43" s="21">
        <v>58</v>
      </c>
      <c r="J43" s="21">
        <v>1</v>
      </c>
      <c r="K43" s="22"/>
      <c r="L43" s="22"/>
      <c r="M43" s="21">
        <v>1</v>
      </c>
    </row>
    <row r="44" spans="1:13" x14ac:dyDescent="0.25">
      <c r="A44" s="21">
        <v>60</v>
      </c>
      <c r="B44" s="21">
        <v>1</v>
      </c>
      <c r="C44" s="22"/>
      <c r="D44" s="22"/>
      <c r="E44" s="22"/>
      <c r="F44" s="22"/>
      <c r="G44" s="21">
        <v>1</v>
      </c>
      <c r="I44" s="21">
        <v>60</v>
      </c>
      <c r="J44" s="21">
        <v>1</v>
      </c>
      <c r="K44" s="22"/>
      <c r="L44" s="22"/>
      <c r="M44" s="21">
        <v>1</v>
      </c>
    </row>
    <row r="45" spans="1:13" x14ac:dyDescent="0.25">
      <c r="A45" t="s">
        <v>12</v>
      </c>
      <c r="B45">
        <f>SUM(B2:B44)</f>
        <v>479</v>
      </c>
      <c r="C45">
        <f t="shared" ref="C45:G45" si="18">SUM(C2:C44)</f>
        <v>218</v>
      </c>
      <c r="D45">
        <f t="shared" si="18"/>
        <v>1051</v>
      </c>
      <c r="E45">
        <f t="shared" si="18"/>
        <v>742</v>
      </c>
      <c r="F45">
        <f t="shared" si="18"/>
        <v>209</v>
      </c>
      <c r="G45">
        <f t="shared" si="18"/>
        <v>2699</v>
      </c>
      <c r="I45" t="s">
        <v>12</v>
      </c>
      <c r="J45">
        <f>SUM(J2:J44)</f>
        <v>1879</v>
      </c>
      <c r="K45">
        <f t="shared" ref="K45:M45" si="19">SUM(K2:K44)</f>
        <v>654</v>
      </c>
      <c r="L45">
        <f t="shared" si="19"/>
        <v>166</v>
      </c>
      <c r="M45">
        <f t="shared" si="19"/>
        <v>2699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9"/>
  <sheetViews>
    <sheetView topLeftCell="A7" workbookViewId="0">
      <selection activeCell="A28" sqref="A28"/>
    </sheetView>
  </sheetViews>
  <sheetFormatPr defaultRowHeight="15" x14ac:dyDescent="0.25"/>
  <cols>
    <col min="1" max="1" width="22.42578125" customWidth="1"/>
    <col min="2" max="2" width="9.140625" customWidth="1"/>
    <col min="3" max="3" width="13.28515625" customWidth="1"/>
  </cols>
  <sheetData>
    <row r="2" spans="1:7" x14ac:dyDescent="0.25">
      <c r="A2" t="s">
        <v>76</v>
      </c>
      <c r="B2" t="s">
        <v>77</v>
      </c>
      <c r="C2" t="s">
        <v>78</v>
      </c>
    </row>
    <row r="3" spans="1:7" x14ac:dyDescent="0.25">
      <c r="A3">
        <v>801</v>
      </c>
      <c r="B3">
        <v>471</v>
      </c>
      <c r="C3" s="13">
        <f>B3/A3</f>
        <v>0.58801498127340823</v>
      </c>
    </row>
    <row r="5" spans="1:7" x14ac:dyDescent="0.25">
      <c r="A5" t="s">
        <v>79</v>
      </c>
      <c r="B5" t="s">
        <v>80</v>
      </c>
      <c r="C5" t="s">
        <v>78</v>
      </c>
    </row>
    <row r="6" spans="1:7" x14ac:dyDescent="0.25">
      <c r="A6">
        <v>592</v>
      </c>
      <c r="B6">
        <v>381</v>
      </c>
      <c r="C6" s="13">
        <f>B6/A6</f>
        <v>0.64358108108108103</v>
      </c>
    </row>
    <row r="12" spans="1:7" x14ac:dyDescent="0.25">
      <c r="A12" s="29" t="s">
        <v>0</v>
      </c>
      <c r="B12" s="29" t="s">
        <v>12</v>
      </c>
      <c r="C12" s="29" t="s">
        <v>1</v>
      </c>
      <c r="D12" s="29" t="s">
        <v>2</v>
      </c>
      <c r="E12" s="29" t="s">
        <v>3</v>
      </c>
      <c r="F12" s="29" t="s">
        <v>4</v>
      </c>
      <c r="G12" s="29" t="s">
        <v>5</v>
      </c>
    </row>
    <row r="13" spans="1:7" x14ac:dyDescent="0.25">
      <c r="A13" s="30" t="s">
        <v>7</v>
      </c>
      <c r="B13" s="31">
        <v>801</v>
      </c>
      <c r="C13" s="31">
        <v>205</v>
      </c>
      <c r="D13" s="31">
        <v>49</v>
      </c>
      <c r="E13" s="31">
        <v>154</v>
      </c>
      <c r="F13" s="31">
        <v>332</v>
      </c>
      <c r="G13" s="31">
        <v>61</v>
      </c>
    </row>
    <row r="14" spans="1:7" x14ac:dyDescent="0.25">
      <c r="B14">
        <f>SUM(C14:G14)</f>
        <v>471</v>
      </c>
      <c r="C14" s="31">
        <v>95</v>
      </c>
      <c r="D14" s="31">
        <v>25</v>
      </c>
      <c r="E14" s="31">
        <v>131</v>
      </c>
      <c r="F14" s="31">
        <v>200</v>
      </c>
      <c r="G14" s="31">
        <v>20</v>
      </c>
    </row>
    <row r="15" spans="1:7" x14ac:dyDescent="0.25">
      <c r="B15" s="13">
        <f>B14/B13</f>
        <v>0.58801498127340823</v>
      </c>
      <c r="C15" s="13">
        <f t="shared" ref="C15:G15" si="0">C14/C13</f>
        <v>0.46341463414634149</v>
      </c>
      <c r="D15" s="13">
        <f t="shared" si="0"/>
        <v>0.51020408163265307</v>
      </c>
      <c r="E15" s="13">
        <f t="shared" si="0"/>
        <v>0.85064935064935066</v>
      </c>
      <c r="F15" s="13">
        <f t="shared" si="0"/>
        <v>0.60240963855421692</v>
      </c>
      <c r="G15" s="13">
        <f t="shared" si="0"/>
        <v>0.32786885245901637</v>
      </c>
    </row>
    <row r="17" spans="1:7" x14ac:dyDescent="0.25">
      <c r="A17" t="s">
        <v>82</v>
      </c>
    </row>
    <row r="18" spans="1:7" x14ac:dyDescent="0.25">
      <c r="A18" s="32" t="s">
        <v>81</v>
      </c>
      <c r="B18" s="30" t="s">
        <v>1</v>
      </c>
      <c r="C18" s="30" t="s">
        <v>2</v>
      </c>
      <c r="D18" s="30" t="s">
        <v>3</v>
      </c>
      <c r="E18" s="30" t="s">
        <v>4</v>
      </c>
      <c r="F18" s="30" t="s">
        <v>5</v>
      </c>
    </row>
    <row r="19" spans="1:7" x14ac:dyDescent="0.25">
      <c r="A19" s="32">
        <f>SUM(B19:F19)</f>
        <v>381</v>
      </c>
      <c r="B19" s="31">
        <v>88</v>
      </c>
      <c r="C19" s="31">
        <v>9</v>
      </c>
      <c r="D19" s="31">
        <v>110</v>
      </c>
      <c r="E19" s="31">
        <v>160</v>
      </c>
      <c r="F19" s="31">
        <v>14</v>
      </c>
    </row>
    <row r="20" spans="1:7" x14ac:dyDescent="0.25">
      <c r="A20" s="31">
        <v>592</v>
      </c>
      <c r="B20" s="31">
        <v>183</v>
      </c>
      <c r="C20" s="31">
        <v>18</v>
      </c>
      <c r="D20" s="31">
        <v>120</v>
      </c>
      <c r="E20" s="31">
        <v>229</v>
      </c>
      <c r="F20" s="31">
        <v>42</v>
      </c>
    </row>
    <row r="21" spans="1:7" x14ac:dyDescent="0.25">
      <c r="A21" s="13">
        <f>A19/A20</f>
        <v>0.64358108108108103</v>
      </c>
      <c r="B21" s="13">
        <f t="shared" ref="B21:F21" si="1">B19/B20</f>
        <v>0.48087431693989069</v>
      </c>
      <c r="C21" s="13">
        <f t="shared" si="1"/>
        <v>0.5</v>
      </c>
      <c r="D21" s="13">
        <f t="shared" si="1"/>
        <v>0.91666666666666663</v>
      </c>
      <c r="E21" s="13">
        <f t="shared" si="1"/>
        <v>0.69868995633187769</v>
      </c>
      <c r="F21" s="13">
        <f t="shared" si="1"/>
        <v>0.33333333333333331</v>
      </c>
    </row>
    <row r="24" spans="1:7" x14ac:dyDescent="0.25">
      <c r="A24" t="s">
        <v>85</v>
      </c>
      <c r="B24" t="str">
        <f t="shared" ref="B24:G24" si="2">B12</f>
        <v>Total</v>
      </c>
      <c r="C24" t="str">
        <f t="shared" si="2"/>
        <v>Chuuk</v>
      </c>
      <c r="D24" t="str">
        <f t="shared" si="2"/>
        <v>Kosrae</v>
      </c>
      <c r="E24" t="str">
        <f t="shared" si="2"/>
        <v>National</v>
      </c>
      <c r="F24" t="str">
        <f t="shared" si="2"/>
        <v>Pohnpei</v>
      </c>
      <c r="G24" t="str">
        <f t="shared" si="2"/>
        <v>Yap</v>
      </c>
    </row>
    <row r="25" spans="1:7" x14ac:dyDescent="0.25">
      <c r="A25" t="s">
        <v>84</v>
      </c>
      <c r="B25" s="13">
        <f>B15</f>
        <v>0.58801498127340823</v>
      </c>
      <c r="C25" s="13">
        <f t="shared" ref="C25:G25" si="3">C15</f>
        <v>0.46341463414634149</v>
      </c>
      <c r="D25" s="13">
        <f t="shared" si="3"/>
        <v>0.51020408163265307</v>
      </c>
      <c r="E25" s="13">
        <f t="shared" si="3"/>
        <v>0.85064935064935066</v>
      </c>
      <c r="F25" s="13">
        <f t="shared" si="3"/>
        <v>0.60240963855421692</v>
      </c>
      <c r="G25" s="13">
        <f t="shared" si="3"/>
        <v>0.32786885245901637</v>
      </c>
    </row>
    <row r="26" spans="1:7" x14ac:dyDescent="0.25">
      <c r="A26" t="s">
        <v>83</v>
      </c>
      <c r="B26" s="13">
        <f>A21</f>
        <v>0.64358108108108103</v>
      </c>
      <c r="C26" s="13">
        <f t="shared" ref="C26:G26" si="4">B21</f>
        <v>0.48087431693989069</v>
      </c>
      <c r="D26" s="13">
        <f t="shared" si="4"/>
        <v>0.5</v>
      </c>
      <c r="E26" s="13">
        <f t="shared" si="4"/>
        <v>0.91666666666666663</v>
      </c>
      <c r="F26" s="13">
        <f t="shared" si="4"/>
        <v>0.69868995633187769</v>
      </c>
      <c r="G26" s="13">
        <f t="shared" si="4"/>
        <v>0.33333333333333331</v>
      </c>
    </row>
    <row r="29" spans="1:7" x14ac:dyDescent="0.25">
      <c r="A29" t="s">
        <v>92</v>
      </c>
    </row>
    <row r="30" spans="1:7" x14ac:dyDescent="0.25">
      <c r="A30" s="29" t="s">
        <v>14</v>
      </c>
      <c r="B30" s="29" t="s">
        <v>12</v>
      </c>
      <c r="C30" s="29" t="s">
        <v>1</v>
      </c>
      <c r="D30" s="29" t="s">
        <v>2</v>
      </c>
      <c r="E30" s="29" t="s">
        <v>3</v>
      </c>
      <c r="F30" s="29" t="s">
        <v>4</v>
      </c>
      <c r="G30" s="29" t="s">
        <v>5</v>
      </c>
    </row>
    <row r="31" spans="1:7" x14ac:dyDescent="0.25">
      <c r="A31" s="30" t="s">
        <v>40</v>
      </c>
      <c r="B31" s="31">
        <v>108</v>
      </c>
      <c r="C31" s="31">
        <v>9</v>
      </c>
      <c r="D31" s="31">
        <v>5</v>
      </c>
      <c r="E31" s="31">
        <v>78</v>
      </c>
      <c r="F31" s="31">
        <v>5</v>
      </c>
      <c r="G31" s="31">
        <v>11</v>
      </c>
    </row>
    <row r="32" spans="1:7" x14ac:dyDescent="0.25">
      <c r="A32" s="30" t="s">
        <v>24</v>
      </c>
      <c r="B32" s="31">
        <v>5</v>
      </c>
      <c r="C32" s="43"/>
      <c r="D32" s="31">
        <v>1</v>
      </c>
      <c r="E32" s="43"/>
      <c r="F32" s="31">
        <v>4</v>
      </c>
      <c r="G32" s="43"/>
    </row>
    <row r="33" spans="1:7" x14ac:dyDescent="0.25">
      <c r="A33" s="30" t="s">
        <v>18</v>
      </c>
      <c r="B33" s="31">
        <v>98</v>
      </c>
      <c r="C33" s="31">
        <v>9</v>
      </c>
      <c r="D33" s="31">
        <v>3</v>
      </c>
      <c r="E33" s="31">
        <v>73</v>
      </c>
      <c r="F33" s="31">
        <v>7</v>
      </c>
      <c r="G33" s="31">
        <v>6</v>
      </c>
    </row>
    <row r="34" spans="1:7" x14ac:dyDescent="0.25">
      <c r="A34" s="30" t="s">
        <v>35</v>
      </c>
      <c r="B34" s="31">
        <v>1</v>
      </c>
      <c r="C34" s="43"/>
      <c r="D34" s="43"/>
      <c r="E34" s="31">
        <v>1</v>
      </c>
      <c r="F34" s="43"/>
      <c r="G34" s="43"/>
    </row>
    <row r="35" spans="1:7" x14ac:dyDescent="0.25">
      <c r="A35" s="30" t="s">
        <v>20</v>
      </c>
      <c r="B35" s="31">
        <v>586</v>
      </c>
      <c r="C35" s="31">
        <v>187</v>
      </c>
      <c r="D35" s="31">
        <v>40</v>
      </c>
      <c r="E35" s="31">
        <v>1</v>
      </c>
      <c r="F35" s="31">
        <v>315</v>
      </c>
      <c r="G35" s="31">
        <v>43</v>
      </c>
    </row>
    <row r="36" spans="1:7" x14ac:dyDescent="0.25">
      <c r="A36" s="30" t="s">
        <v>91</v>
      </c>
      <c r="B36" s="31">
        <v>3</v>
      </c>
      <c r="C36" s="43"/>
      <c r="D36" s="43"/>
      <c r="E36" s="31">
        <v>1</v>
      </c>
      <c r="F36" s="31">
        <v>1</v>
      </c>
      <c r="G36" s="31">
        <v>1</v>
      </c>
    </row>
    <row r="40" spans="1:7" x14ac:dyDescent="0.25">
      <c r="A40" t="s">
        <v>96</v>
      </c>
    </row>
    <row r="41" spans="1:7" x14ac:dyDescent="0.25">
      <c r="A41" s="29" t="s">
        <v>93</v>
      </c>
      <c r="B41" s="29" t="s">
        <v>14</v>
      </c>
      <c r="C41" s="29" t="s">
        <v>94</v>
      </c>
    </row>
    <row r="42" spans="1:7" x14ac:dyDescent="0.25">
      <c r="A42" s="30" t="s">
        <v>1</v>
      </c>
      <c r="B42" s="30" t="s">
        <v>40</v>
      </c>
      <c r="C42" s="31">
        <v>24</v>
      </c>
    </row>
    <row r="43" spans="1:7" x14ac:dyDescent="0.25">
      <c r="A43" s="30" t="s">
        <v>1</v>
      </c>
      <c r="B43" s="30" t="s">
        <v>18</v>
      </c>
      <c r="C43" s="31">
        <v>2</v>
      </c>
    </row>
    <row r="44" spans="1:7" x14ac:dyDescent="0.25">
      <c r="A44" s="30" t="s">
        <v>1</v>
      </c>
      <c r="B44" s="30" t="s">
        <v>20</v>
      </c>
      <c r="C44" s="31">
        <v>69</v>
      </c>
    </row>
    <row r="45" spans="1:7" x14ac:dyDescent="0.25">
      <c r="A45" s="30" t="s">
        <v>2</v>
      </c>
      <c r="B45" s="30" t="s">
        <v>40</v>
      </c>
      <c r="C45" s="31">
        <v>5</v>
      </c>
    </row>
    <row r="46" spans="1:7" x14ac:dyDescent="0.25">
      <c r="A46" s="30" t="s">
        <v>2</v>
      </c>
      <c r="B46" s="30" t="s">
        <v>24</v>
      </c>
      <c r="C46" s="31">
        <v>3</v>
      </c>
    </row>
    <row r="47" spans="1:7" x14ac:dyDescent="0.25">
      <c r="A47" s="30" t="s">
        <v>2</v>
      </c>
      <c r="B47" s="30" t="s">
        <v>18</v>
      </c>
      <c r="C47" s="31">
        <v>3</v>
      </c>
    </row>
    <row r="48" spans="1:7" x14ac:dyDescent="0.25">
      <c r="A48" s="30" t="s">
        <v>2</v>
      </c>
      <c r="B48" s="30" t="s">
        <v>20</v>
      </c>
      <c r="C48" s="31">
        <v>14</v>
      </c>
    </row>
    <row r="49" spans="1:3" x14ac:dyDescent="0.25">
      <c r="A49" s="30" t="s">
        <v>3</v>
      </c>
      <c r="B49" s="30" t="s">
        <v>40</v>
      </c>
      <c r="C49" s="31">
        <v>77</v>
      </c>
    </row>
    <row r="50" spans="1:3" x14ac:dyDescent="0.25">
      <c r="A50" s="30" t="s">
        <v>3</v>
      </c>
      <c r="B50" s="30" t="s">
        <v>18</v>
      </c>
      <c r="C50" s="31">
        <v>52</v>
      </c>
    </row>
    <row r="51" spans="1:3" x14ac:dyDescent="0.25">
      <c r="A51" s="30" t="s">
        <v>3</v>
      </c>
      <c r="B51" s="30" t="s">
        <v>35</v>
      </c>
      <c r="C51" s="31">
        <v>1</v>
      </c>
    </row>
    <row r="52" spans="1:3" x14ac:dyDescent="0.25">
      <c r="A52" s="30" t="s">
        <v>3</v>
      </c>
      <c r="B52" s="30" t="s">
        <v>20</v>
      </c>
      <c r="C52" s="31">
        <v>1</v>
      </c>
    </row>
    <row r="53" spans="1:3" x14ac:dyDescent="0.25">
      <c r="A53" s="30" t="s">
        <v>4</v>
      </c>
      <c r="B53" s="30" t="s">
        <v>40</v>
      </c>
      <c r="C53" s="31">
        <v>12</v>
      </c>
    </row>
    <row r="54" spans="1:3" x14ac:dyDescent="0.25">
      <c r="A54" s="30" t="s">
        <v>4</v>
      </c>
      <c r="B54" s="30" t="s">
        <v>24</v>
      </c>
      <c r="C54" s="31">
        <v>12</v>
      </c>
    </row>
    <row r="55" spans="1:3" x14ac:dyDescent="0.25">
      <c r="A55" s="30" t="s">
        <v>4</v>
      </c>
      <c r="B55" s="30" t="s">
        <v>18</v>
      </c>
      <c r="C55" s="31">
        <v>25</v>
      </c>
    </row>
    <row r="56" spans="1:3" x14ac:dyDescent="0.25">
      <c r="A56" s="30" t="s">
        <v>4</v>
      </c>
      <c r="B56" s="30" t="s">
        <v>20</v>
      </c>
      <c r="C56" s="31">
        <v>151</v>
      </c>
    </row>
    <row r="57" spans="1:3" x14ac:dyDescent="0.25">
      <c r="A57" s="30" t="s">
        <v>5</v>
      </c>
      <c r="B57" s="30" t="s">
        <v>95</v>
      </c>
      <c r="C57" s="31">
        <v>3</v>
      </c>
    </row>
    <row r="58" spans="1:3" x14ac:dyDescent="0.25">
      <c r="A58" s="30" t="s">
        <v>5</v>
      </c>
      <c r="B58" s="30" t="s">
        <v>18</v>
      </c>
      <c r="C58" s="31">
        <v>4</v>
      </c>
    </row>
    <row r="59" spans="1:3" x14ac:dyDescent="0.25">
      <c r="A59" s="30" t="s">
        <v>5</v>
      </c>
      <c r="B59" s="30" t="s">
        <v>20</v>
      </c>
      <c r="C59" s="31">
        <v>13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G8"/>
    </sheetView>
  </sheetViews>
  <sheetFormatPr defaultRowHeight="15" x14ac:dyDescent="0.25"/>
  <cols>
    <col min="9" max="9" width="31.140625" customWidth="1"/>
  </cols>
  <sheetData>
    <row r="1" spans="1:16" x14ac:dyDescent="0.25">
      <c r="A1" s="33" t="s">
        <v>14</v>
      </c>
      <c r="B1" s="33" t="s">
        <v>12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I1" s="37" t="s">
        <v>13</v>
      </c>
      <c r="J1" s="37" t="s">
        <v>14</v>
      </c>
      <c r="K1" s="37" t="s">
        <v>12</v>
      </c>
      <c r="L1" s="37" t="s">
        <v>1</v>
      </c>
      <c r="M1" s="37" t="s">
        <v>2</v>
      </c>
      <c r="N1" s="37" t="s">
        <v>3</v>
      </c>
      <c r="O1" s="37" t="s">
        <v>4</v>
      </c>
      <c r="P1" s="37" t="s">
        <v>5</v>
      </c>
    </row>
    <row r="2" spans="1:16" x14ac:dyDescent="0.25">
      <c r="A2" s="34" t="s">
        <v>40</v>
      </c>
      <c r="B2" s="35">
        <v>217</v>
      </c>
      <c r="C2" s="35">
        <v>56</v>
      </c>
      <c r="D2" s="35">
        <v>13</v>
      </c>
      <c r="E2" s="35">
        <v>74</v>
      </c>
      <c r="F2" s="35">
        <v>61</v>
      </c>
      <c r="G2" s="35">
        <v>13</v>
      </c>
      <c r="I2" s="38" t="s">
        <v>52</v>
      </c>
      <c r="J2" s="38" t="s">
        <v>40</v>
      </c>
      <c r="K2" s="39">
        <v>88</v>
      </c>
      <c r="L2" s="39">
        <v>56</v>
      </c>
      <c r="M2" s="39">
        <v>10</v>
      </c>
      <c r="N2" s="39">
        <v>8</v>
      </c>
      <c r="O2" s="39">
        <v>11</v>
      </c>
      <c r="P2" s="39">
        <v>3</v>
      </c>
    </row>
    <row r="3" spans="1:16" x14ac:dyDescent="0.25">
      <c r="A3" s="34" t="s">
        <v>24</v>
      </c>
      <c r="B3" s="35">
        <v>33</v>
      </c>
      <c r="C3" s="36"/>
      <c r="D3" s="35">
        <v>5</v>
      </c>
      <c r="E3" s="36"/>
      <c r="F3" s="35">
        <v>28</v>
      </c>
      <c r="G3" s="36"/>
      <c r="I3" s="38" t="s">
        <v>43</v>
      </c>
      <c r="J3" s="38" t="s">
        <v>40</v>
      </c>
      <c r="K3" s="39">
        <v>82</v>
      </c>
      <c r="L3" s="40"/>
      <c r="M3" s="39">
        <v>2</v>
      </c>
      <c r="N3" s="39">
        <v>33</v>
      </c>
      <c r="O3" s="39">
        <v>38</v>
      </c>
      <c r="P3" s="39">
        <v>9</v>
      </c>
    </row>
    <row r="4" spans="1:16" x14ac:dyDescent="0.25">
      <c r="A4" s="34" t="s">
        <v>18</v>
      </c>
      <c r="B4" s="35">
        <v>125</v>
      </c>
      <c r="C4" s="35">
        <v>3</v>
      </c>
      <c r="D4" s="35">
        <v>7</v>
      </c>
      <c r="E4" s="35">
        <v>56</v>
      </c>
      <c r="F4" s="35">
        <v>41</v>
      </c>
      <c r="G4" s="35">
        <v>18</v>
      </c>
      <c r="I4" s="38" t="s">
        <v>46</v>
      </c>
      <c r="J4" s="38" t="s">
        <v>40</v>
      </c>
      <c r="K4" s="39">
        <v>28</v>
      </c>
      <c r="L4" s="40"/>
      <c r="M4" s="39">
        <v>1</v>
      </c>
      <c r="N4" s="39">
        <v>20</v>
      </c>
      <c r="O4" s="39">
        <v>7</v>
      </c>
      <c r="P4" s="40"/>
    </row>
    <row r="5" spans="1:16" ht="30" x14ac:dyDescent="0.25">
      <c r="A5" s="34" t="s">
        <v>20</v>
      </c>
      <c r="B5" s="35">
        <v>275</v>
      </c>
      <c r="C5" s="35">
        <v>66</v>
      </c>
      <c r="D5" s="35">
        <v>26</v>
      </c>
      <c r="E5" s="36"/>
      <c r="F5" s="35">
        <v>162</v>
      </c>
      <c r="G5" s="35">
        <v>21</v>
      </c>
      <c r="I5" s="38" t="s">
        <v>39</v>
      </c>
      <c r="J5" s="38" t="s">
        <v>40</v>
      </c>
      <c r="K5" s="39">
        <v>19</v>
      </c>
      <c r="L5" s="40"/>
      <c r="M5" s="40"/>
      <c r="N5" s="39">
        <v>13</v>
      </c>
      <c r="O5" s="39">
        <v>5</v>
      </c>
      <c r="P5" s="39">
        <v>1</v>
      </c>
    </row>
    <row r="6" spans="1:16" x14ac:dyDescent="0.25">
      <c r="A6" s="34" t="s">
        <v>57</v>
      </c>
      <c r="B6" s="35">
        <v>4</v>
      </c>
      <c r="C6" s="36"/>
      <c r="D6" s="36"/>
      <c r="E6" s="35">
        <v>1</v>
      </c>
      <c r="F6" s="36"/>
      <c r="G6" s="35">
        <v>3</v>
      </c>
      <c r="I6" s="38" t="s">
        <v>33</v>
      </c>
      <c r="J6" s="38" t="s">
        <v>24</v>
      </c>
      <c r="K6" s="39">
        <v>14</v>
      </c>
      <c r="L6" s="40"/>
      <c r="M6" s="39">
        <v>5</v>
      </c>
      <c r="N6" s="40"/>
      <c r="O6" s="39">
        <v>9</v>
      </c>
      <c r="P6" s="40"/>
    </row>
    <row r="7" spans="1:16" x14ac:dyDescent="0.25">
      <c r="A7" s="34" t="s">
        <v>12</v>
      </c>
      <c r="B7" s="5">
        <f>SUM(B2:B6)</f>
        <v>654</v>
      </c>
      <c r="C7" s="5">
        <f t="shared" ref="C7:G7" si="0">SUM(C2:C6)</f>
        <v>125</v>
      </c>
      <c r="D7" s="5">
        <f t="shared" si="0"/>
        <v>51</v>
      </c>
      <c r="E7" s="5">
        <f t="shared" si="0"/>
        <v>131</v>
      </c>
      <c r="F7" s="5">
        <f t="shared" si="0"/>
        <v>292</v>
      </c>
      <c r="G7" s="5">
        <f t="shared" si="0"/>
        <v>55</v>
      </c>
      <c r="I7" s="38" t="s">
        <v>54</v>
      </c>
      <c r="J7" s="38" t="s">
        <v>24</v>
      </c>
      <c r="K7" s="39">
        <v>13</v>
      </c>
      <c r="L7" s="40"/>
      <c r="M7" s="40"/>
      <c r="N7" s="40"/>
      <c r="O7" s="39">
        <v>13</v>
      </c>
      <c r="P7" s="40"/>
    </row>
    <row r="8" spans="1:16" x14ac:dyDescent="0.25">
      <c r="A8" s="34" t="s">
        <v>67</v>
      </c>
      <c r="B8" s="41">
        <f>B7/$B$7</f>
        <v>1</v>
      </c>
      <c r="C8" s="41">
        <f t="shared" ref="C8:G8" si="1">C7/$B$7</f>
        <v>0.19113149847094801</v>
      </c>
      <c r="D8" s="41">
        <f t="shared" si="1"/>
        <v>7.7981651376146793E-2</v>
      </c>
      <c r="E8" s="41">
        <f t="shared" si="1"/>
        <v>0.20030581039755352</v>
      </c>
      <c r="F8" s="41">
        <f t="shared" si="1"/>
        <v>0.44648318042813456</v>
      </c>
      <c r="G8" s="41">
        <f t="shared" si="1"/>
        <v>8.4097859327217125E-2</v>
      </c>
      <c r="I8" s="38" t="s">
        <v>23</v>
      </c>
      <c r="J8" s="38" t="s">
        <v>24</v>
      </c>
      <c r="K8" s="39">
        <v>6</v>
      </c>
      <c r="L8" s="40"/>
      <c r="M8" s="40"/>
      <c r="N8" s="40"/>
      <c r="O8" s="39">
        <v>6</v>
      </c>
      <c r="P8" s="40"/>
    </row>
    <row r="9" spans="1:16" x14ac:dyDescent="0.25">
      <c r="I9" s="38" t="s">
        <v>29</v>
      </c>
      <c r="J9" s="38" t="s">
        <v>18</v>
      </c>
      <c r="K9" s="39">
        <v>46</v>
      </c>
      <c r="L9" s="40"/>
      <c r="M9" s="40"/>
      <c r="N9" s="39">
        <v>21</v>
      </c>
      <c r="O9" s="39">
        <v>12</v>
      </c>
      <c r="P9" s="39">
        <v>13</v>
      </c>
    </row>
    <row r="10" spans="1:16" x14ac:dyDescent="0.25">
      <c r="I10" s="38" t="s">
        <v>25</v>
      </c>
      <c r="J10" s="38" t="s">
        <v>18</v>
      </c>
      <c r="K10" s="39">
        <v>45</v>
      </c>
      <c r="L10" s="39">
        <v>3</v>
      </c>
      <c r="M10" s="39">
        <v>2</v>
      </c>
      <c r="N10" s="39">
        <v>26</v>
      </c>
      <c r="O10" s="39">
        <v>10</v>
      </c>
      <c r="P10" s="39">
        <v>4</v>
      </c>
    </row>
    <row r="11" spans="1:16" x14ac:dyDescent="0.25">
      <c r="I11" s="38" t="s">
        <v>45</v>
      </c>
      <c r="J11" s="38" t="s">
        <v>18</v>
      </c>
      <c r="K11" s="39">
        <v>14</v>
      </c>
      <c r="L11" s="40"/>
      <c r="M11" s="39">
        <v>3</v>
      </c>
      <c r="N11" s="39">
        <v>6</v>
      </c>
      <c r="O11" s="39">
        <v>5</v>
      </c>
      <c r="P11" s="40"/>
    </row>
    <row r="12" spans="1:16" x14ac:dyDescent="0.25">
      <c r="I12" s="38" t="s">
        <v>41</v>
      </c>
      <c r="J12" s="38" t="s">
        <v>18</v>
      </c>
      <c r="K12" s="39">
        <v>13</v>
      </c>
      <c r="L12" s="40"/>
      <c r="M12" s="39">
        <v>1</v>
      </c>
      <c r="N12" s="39">
        <v>1</v>
      </c>
      <c r="O12" s="39">
        <v>10</v>
      </c>
      <c r="P12" s="39">
        <v>1</v>
      </c>
    </row>
    <row r="13" spans="1:16" x14ac:dyDescent="0.25">
      <c r="I13" s="38" t="s">
        <v>17</v>
      </c>
      <c r="J13" s="38" t="s">
        <v>18</v>
      </c>
      <c r="K13" s="39">
        <v>4</v>
      </c>
      <c r="L13" s="40"/>
      <c r="M13" s="40"/>
      <c r="N13" s="40"/>
      <c r="O13" s="39">
        <v>4</v>
      </c>
      <c r="P13" s="40"/>
    </row>
    <row r="14" spans="1:16" x14ac:dyDescent="0.25">
      <c r="I14" s="38" t="s">
        <v>48</v>
      </c>
      <c r="J14" s="38" t="s">
        <v>18</v>
      </c>
      <c r="K14" s="39">
        <v>2</v>
      </c>
      <c r="L14" s="40"/>
      <c r="M14" s="40"/>
      <c r="N14" s="39">
        <v>2</v>
      </c>
      <c r="O14" s="40"/>
      <c r="P14" s="40"/>
    </row>
    <row r="15" spans="1:16" x14ac:dyDescent="0.25">
      <c r="I15" s="38" t="s">
        <v>47</v>
      </c>
      <c r="J15" s="38" t="s">
        <v>18</v>
      </c>
      <c r="K15" s="39">
        <v>1</v>
      </c>
      <c r="L15" s="40"/>
      <c r="M15" s="39">
        <v>1</v>
      </c>
      <c r="N15" s="40"/>
      <c r="O15" s="40"/>
      <c r="P15" s="40"/>
    </row>
    <row r="16" spans="1:16" x14ac:dyDescent="0.25">
      <c r="I16" s="38" t="s">
        <v>21</v>
      </c>
      <c r="J16" s="38" t="s">
        <v>20</v>
      </c>
      <c r="K16" s="39">
        <v>88</v>
      </c>
      <c r="L16" s="39">
        <v>53</v>
      </c>
      <c r="M16" s="40"/>
      <c r="N16" s="40"/>
      <c r="O16" s="39">
        <v>33</v>
      </c>
      <c r="P16" s="39">
        <v>2</v>
      </c>
    </row>
    <row r="17" spans="9:16" x14ac:dyDescent="0.25">
      <c r="I17" s="38" t="s">
        <v>19</v>
      </c>
      <c r="J17" s="38" t="s">
        <v>20</v>
      </c>
      <c r="K17" s="39">
        <v>50</v>
      </c>
      <c r="L17" s="40"/>
      <c r="M17" s="39">
        <v>7</v>
      </c>
      <c r="N17" s="40"/>
      <c r="O17" s="39">
        <v>32</v>
      </c>
      <c r="P17" s="39">
        <v>11</v>
      </c>
    </row>
    <row r="18" spans="9:16" ht="30" x14ac:dyDescent="0.25">
      <c r="I18" s="38" t="s">
        <v>32</v>
      </c>
      <c r="J18" s="38" t="s">
        <v>20</v>
      </c>
      <c r="K18" s="39">
        <v>44</v>
      </c>
      <c r="L18" s="40"/>
      <c r="M18" s="39">
        <v>2</v>
      </c>
      <c r="N18" s="40"/>
      <c r="O18" s="39">
        <v>37</v>
      </c>
      <c r="P18" s="39">
        <v>5</v>
      </c>
    </row>
    <row r="19" spans="9:16" x14ac:dyDescent="0.25">
      <c r="I19" s="38" t="s">
        <v>50</v>
      </c>
      <c r="J19" s="38" t="s">
        <v>20</v>
      </c>
      <c r="K19" s="39">
        <v>28</v>
      </c>
      <c r="L19" s="39">
        <v>11</v>
      </c>
      <c r="M19" s="40"/>
      <c r="N19" s="40"/>
      <c r="O19" s="39">
        <v>16</v>
      </c>
      <c r="P19" s="39">
        <v>1</v>
      </c>
    </row>
    <row r="20" spans="9:16" x14ac:dyDescent="0.25">
      <c r="I20" s="38" t="s">
        <v>48</v>
      </c>
      <c r="J20" s="38" t="s">
        <v>20</v>
      </c>
      <c r="K20" s="39">
        <v>15</v>
      </c>
      <c r="L20" s="40"/>
      <c r="M20" s="39">
        <v>15</v>
      </c>
      <c r="N20" s="40"/>
      <c r="O20" s="40"/>
      <c r="P20" s="40"/>
    </row>
    <row r="21" spans="9:16" x14ac:dyDescent="0.25">
      <c r="I21" s="38" t="s">
        <v>42</v>
      </c>
      <c r="J21" s="38" t="s">
        <v>20</v>
      </c>
      <c r="K21" s="39">
        <v>13</v>
      </c>
      <c r="L21" s="40"/>
      <c r="M21" s="40"/>
      <c r="N21" s="40"/>
      <c r="O21" s="39">
        <v>13</v>
      </c>
      <c r="P21" s="40"/>
    </row>
    <row r="22" spans="9:16" x14ac:dyDescent="0.25">
      <c r="I22" s="38" t="s">
        <v>30</v>
      </c>
      <c r="J22" s="38" t="s">
        <v>20</v>
      </c>
      <c r="K22" s="39">
        <v>9</v>
      </c>
      <c r="L22" s="40"/>
      <c r="M22" s="40"/>
      <c r="N22" s="40"/>
      <c r="O22" s="39">
        <v>9</v>
      </c>
      <c r="P22" s="40"/>
    </row>
    <row r="23" spans="9:16" x14ac:dyDescent="0.25">
      <c r="I23" s="38" t="s">
        <v>22</v>
      </c>
      <c r="J23" s="38" t="s">
        <v>20</v>
      </c>
      <c r="K23" s="39">
        <v>6</v>
      </c>
      <c r="L23" s="40"/>
      <c r="M23" s="40"/>
      <c r="N23" s="40"/>
      <c r="O23" s="39">
        <v>6</v>
      </c>
      <c r="P23" s="40"/>
    </row>
    <row r="24" spans="9:16" ht="30" x14ac:dyDescent="0.25">
      <c r="I24" s="38" t="s">
        <v>26</v>
      </c>
      <c r="J24" s="38" t="s">
        <v>20</v>
      </c>
      <c r="K24" s="39">
        <v>6</v>
      </c>
      <c r="L24" s="39">
        <v>2</v>
      </c>
      <c r="M24" s="40"/>
      <c r="N24" s="40"/>
      <c r="O24" s="39">
        <v>4</v>
      </c>
      <c r="P24" s="40"/>
    </row>
    <row r="25" spans="9:16" ht="30" x14ac:dyDescent="0.25">
      <c r="I25" s="38" t="s">
        <v>27</v>
      </c>
      <c r="J25" s="38" t="s">
        <v>20</v>
      </c>
      <c r="K25" s="39">
        <v>5</v>
      </c>
      <c r="L25" s="40"/>
      <c r="M25" s="40"/>
      <c r="N25" s="40"/>
      <c r="O25" s="39">
        <v>5</v>
      </c>
      <c r="P25" s="40"/>
    </row>
    <row r="26" spans="9:16" x14ac:dyDescent="0.25">
      <c r="I26" s="38" t="s">
        <v>49</v>
      </c>
      <c r="J26" s="38" t="s">
        <v>20</v>
      </c>
      <c r="K26" s="39">
        <v>5</v>
      </c>
      <c r="L26" s="40"/>
      <c r="M26" s="40"/>
      <c r="N26" s="40"/>
      <c r="O26" s="39">
        <v>5</v>
      </c>
      <c r="P26" s="40"/>
    </row>
    <row r="27" spans="9:16" x14ac:dyDescent="0.25">
      <c r="I27" s="38" t="s">
        <v>28</v>
      </c>
      <c r="J27" s="38" t="s">
        <v>20</v>
      </c>
      <c r="K27" s="39">
        <v>4</v>
      </c>
      <c r="L27" s="40"/>
      <c r="M27" s="39">
        <v>2</v>
      </c>
      <c r="N27" s="40"/>
      <c r="O27" s="39">
        <v>2</v>
      </c>
      <c r="P27" s="40"/>
    </row>
    <row r="28" spans="9:16" ht="30" x14ac:dyDescent="0.25">
      <c r="I28" s="38" t="s">
        <v>38</v>
      </c>
      <c r="J28" s="38" t="s">
        <v>20</v>
      </c>
      <c r="K28" s="39">
        <v>1</v>
      </c>
      <c r="L28" s="40"/>
      <c r="M28" s="40"/>
      <c r="N28" s="40"/>
      <c r="O28" s="40"/>
      <c r="P28" s="39">
        <v>1</v>
      </c>
    </row>
    <row r="29" spans="9:16" x14ac:dyDescent="0.25">
      <c r="I29" s="38" t="s">
        <v>55</v>
      </c>
      <c r="J29" s="38" t="s">
        <v>20</v>
      </c>
      <c r="K29" s="39">
        <v>1</v>
      </c>
      <c r="L29" s="40"/>
      <c r="M29" s="40"/>
      <c r="N29" s="40"/>
      <c r="O29" s="40"/>
      <c r="P29" s="39">
        <v>1</v>
      </c>
    </row>
    <row r="30" spans="9:16" x14ac:dyDescent="0.25">
      <c r="I30" s="38" t="s">
        <v>56</v>
      </c>
      <c r="J30" s="38" t="s">
        <v>57</v>
      </c>
      <c r="K30" s="39">
        <v>4</v>
      </c>
      <c r="L30" s="40"/>
      <c r="M30" s="40"/>
      <c r="N30" s="39">
        <v>1</v>
      </c>
      <c r="O30" s="40"/>
      <c r="P30" s="39">
        <v>3</v>
      </c>
    </row>
    <row r="31" spans="9:16" x14ac:dyDescent="0.25">
      <c r="I31" s="38" t="s">
        <v>12</v>
      </c>
      <c r="J31" s="5"/>
      <c r="K31" s="5">
        <f>SUM(K2:K30)</f>
        <v>654</v>
      </c>
      <c r="L31" s="5">
        <f t="shared" ref="L31:P31" si="2">SUM(L2:L30)</f>
        <v>125</v>
      </c>
      <c r="M31" s="5">
        <f t="shared" si="2"/>
        <v>51</v>
      </c>
      <c r="N31" s="5">
        <f t="shared" si="2"/>
        <v>131</v>
      </c>
      <c r="O31" s="5">
        <f t="shared" si="2"/>
        <v>292</v>
      </c>
      <c r="P31" s="5">
        <f t="shared" si="2"/>
        <v>55</v>
      </c>
    </row>
  </sheetData>
  <sortState ref="I2:P30">
    <sortCondition ref="J2:J30"/>
    <sortCondition descending="1" ref="K2:K3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student Type</vt:lpstr>
      <vt:lpstr>major</vt:lpstr>
      <vt:lpstr>stateOrigin</vt:lpstr>
      <vt:lpstr>AfullTime</vt:lpstr>
      <vt:lpstr>credits by Campus &amp; student Typ</vt:lpstr>
      <vt:lpstr>fullTime</vt:lpstr>
      <vt:lpstr>Age</vt:lpstr>
      <vt:lpstr>retention</vt:lpstr>
      <vt:lpstr>newStudents</vt:lpstr>
      <vt:lpstr>developmental coures</vt:lpstr>
      <vt:lpstr>stateOriginGender</vt:lpstr>
      <vt:lpstr>section</vt:lpstr>
      <vt:lpstr>sectionVoc</vt:lpstr>
      <vt:lpstr>sectionInstructor</vt:lpstr>
      <vt:lpstr>Sheet9</vt:lpstr>
      <vt:lpstr>sectionsSubj</vt:lpstr>
      <vt:lpstr>gradeDist</vt:lpstr>
      <vt:lpstr>gradesType</vt:lpstr>
      <vt:lpstr>gradesMajor</vt:lpstr>
      <vt:lpstr>standing</vt:lpstr>
      <vt:lpstr>comRate</vt:lpstr>
      <vt:lpstr>comRdeseg</vt:lpstr>
      <vt:lpstr>comRSummary</vt:lpstr>
      <vt:lpstr>ACE</vt:lpstr>
      <vt:lpstr>Sheet1</vt:lpstr>
      <vt:lpstr>Sheet2</vt:lpstr>
      <vt:lpstr>budget assumptions</vt:lpstr>
      <vt:lpstr>graduates</vt:lpstr>
      <vt:lpstr>graduatesMajor</vt:lpstr>
      <vt:lpstr>graduatesStateOrigin</vt:lpstr>
      <vt:lpstr>graduatesCampus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Jimmy Hicks, IRPO</cp:lastModifiedBy>
  <cp:lastPrinted>2011-01-03T22:22:26Z</cp:lastPrinted>
  <dcterms:created xsi:type="dcterms:W3CDTF">2010-09-18T05:31:22Z</dcterms:created>
  <dcterms:modified xsi:type="dcterms:W3CDTF">2011-08-02T21:36:24Z</dcterms:modified>
</cp:coreProperties>
</file>